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760" tabRatio="918" firstSheet="1" activeTab="5"/>
  </bookViews>
  <sheets>
    <sheet name="fields" sheetId="1" state="hidden" r:id="rId1"/>
    <sheet name="стр.1" sheetId="2" r:id="rId2"/>
    <sheet name="стр.2" sheetId="3" r:id="rId3"/>
    <sheet name="стр.3" sheetId="4" state="hidden" r:id="rId4"/>
    <sheet name="ЛистА 1" sheetId="5" r:id="rId5"/>
    <sheet name="ЛистБ" sheetId="6" r:id="rId6"/>
  </sheets>
  <definedNames>
    <definedName name="_xlnm.Print_Area" localSheetId="5">'ЛистБ'!$B$1:$DQ$65</definedName>
    <definedName name="_xlnm.Print_Area" localSheetId="1">'стр.1'!$A$1:$DP$63</definedName>
    <definedName name="_xlnm.Print_Area" localSheetId="2">'стр.2'!$A$1:$DP$52</definedName>
  </definedNames>
  <calcPr fullCalcOnLoad="1"/>
</workbook>
</file>

<file path=xl/sharedStrings.xml><?xml version="1.0" encoding="utf-8"?>
<sst xmlns="http://schemas.openxmlformats.org/spreadsheetml/2006/main" count="449" uniqueCount="138">
  <si>
    <t>Стр.</t>
  </si>
  <si>
    <t>0</t>
  </si>
  <si>
    <t>1</t>
  </si>
  <si>
    <t>.</t>
  </si>
  <si>
    <t>-</t>
  </si>
  <si>
    <t>(код)</t>
  </si>
  <si>
    <t>Для служебных отметок регистрирующего органа</t>
  </si>
  <si>
    <t>,</t>
  </si>
  <si>
    <t>(Фамилия, имя, отчество (при наличии) заявителя на русском языке)</t>
  </si>
  <si>
    <t>1 - выдать заявителю
2 - выдать заявителю или лицу, действующему на основании доверенности
3 - направить по почте</t>
  </si>
  <si>
    <t>1 - нотариус
2 - лицо, замещающее временно отсутствующего нотариуса
3 - должностное лицо, уполномоченное на совершение нотариального действия</t>
  </si>
  <si>
    <r>
      <t xml:space="preserve">Наименование района </t>
    </r>
    <r>
      <rPr>
        <sz val="7"/>
        <rFont val="Times New Roman"/>
        <family val="1"/>
      </rPr>
      <t>(улуса и т.п.)</t>
    </r>
  </si>
  <si>
    <r>
      <t xml:space="preserve">Наименование города </t>
    </r>
    <r>
      <rPr>
        <sz val="7"/>
        <rFont val="Times New Roman"/>
        <family val="1"/>
      </rPr>
      <t>(волости и т.п.)</t>
    </r>
  </si>
  <si>
    <r>
      <t xml:space="preserve">Наименование населенного пункта </t>
    </r>
    <r>
      <rPr>
        <sz val="7"/>
        <rFont val="Times New Roman"/>
        <family val="1"/>
      </rPr>
      <t>(села и т.п.)</t>
    </r>
  </si>
  <si>
    <r>
      <t xml:space="preserve">Наименование улицы </t>
    </r>
    <r>
      <rPr>
        <sz val="7"/>
        <rFont val="Times New Roman"/>
        <family val="1"/>
      </rPr>
      <t>(проспекта и т.п.)</t>
    </r>
  </si>
  <si>
    <r>
      <t xml:space="preserve">Номер дома </t>
    </r>
    <r>
      <rPr>
        <sz val="7"/>
        <rFont val="Times New Roman"/>
        <family val="1"/>
      </rPr>
      <t>(владения и т.п.)</t>
    </r>
  </si>
  <si>
    <r>
      <t xml:space="preserve">Номер корпуса </t>
    </r>
    <r>
      <rPr>
        <sz val="7"/>
        <rFont val="Times New Roman"/>
        <family val="1"/>
      </rPr>
      <t>(строения и т.п.)</t>
    </r>
  </si>
  <si>
    <r>
      <t xml:space="preserve">Номер квартиры </t>
    </r>
    <r>
      <rPr>
        <sz val="7"/>
        <rFont val="Times New Roman"/>
        <family val="1"/>
      </rPr>
      <t>(комнаты и т.п.)</t>
    </r>
  </si>
  <si>
    <t>Заявление</t>
  </si>
  <si>
    <t>Лист А заявления</t>
  </si>
  <si>
    <t>Приложение № 13 к приказу ФНС России от 25.01.2012 № ММВ-7-6/25@</t>
  </si>
  <si>
    <t>Форма № Р21001</t>
  </si>
  <si>
    <t>о государственной регистрации физического лица</t>
  </si>
  <si>
    <t>в качестве индивидуального предпринимателя</t>
  </si>
  <si>
    <r>
      <t>1.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Фамилия, имя, отчество физического лица</t>
    </r>
  </si>
  <si>
    <t>1.1. На русском языке</t>
  </si>
  <si>
    <t>1.1.1. Фамилия</t>
  </si>
  <si>
    <t>1.1.2. Имя</t>
  </si>
  <si>
    <r>
      <t xml:space="preserve">1.2. С использованием букв латинского алфавита </t>
    </r>
    <r>
      <rPr>
        <vertAlign val="superscript"/>
        <sz val="10"/>
        <rFont val="Times New Roman"/>
        <family val="1"/>
      </rPr>
      <t>1</t>
    </r>
  </si>
  <si>
    <t>1.2.1. Фамилия</t>
  </si>
  <si>
    <t>1.2.2. Имя</t>
  </si>
  <si>
    <r>
      <t>3.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Пол</t>
    </r>
  </si>
  <si>
    <t>1 - мужской
2 - женский</t>
  </si>
  <si>
    <r>
      <t>4.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Сведения о рождении</t>
    </r>
  </si>
  <si>
    <t>4.1. Дата рождения</t>
  </si>
  <si>
    <t>4.2. Место рождения</t>
  </si>
  <si>
    <r>
      <t>5.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Гражданство</t>
    </r>
  </si>
  <si>
    <t>1 - гражданин Российской Федерации
2 - иностранный гражданин
3 - лицо без гражданства</t>
  </si>
  <si>
    <t>5.1. Государство гражданства иностранного гражданина</t>
  </si>
  <si>
    <t>2</t>
  </si>
  <si>
    <r>
      <t>6.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Адрес места жительства (пребывания) в Российской Федерации</t>
    </r>
  </si>
  <si>
    <t>6.1. Почтовый индекс</t>
  </si>
  <si>
    <t>6.2. Субъект Российской Федерации</t>
  </si>
  <si>
    <r>
      <t xml:space="preserve">6.3. Район </t>
    </r>
    <r>
      <rPr>
        <sz val="7"/>
        <rFont val="Times New Roman"/>
        <family val="1"/>
      </rPr>
      <t>(улус и т.п.)</t>
    </r>
  </si>
  <si>
    <r>
      <t xml:space="preserve">6.4. Город </t>
    </r>
    <r>
      <rPr>
        <sz val="7"/>
        <rFont val="Times New Roman"/>
        <family val="1"/>
      </rPr>
      <t>(волость и т.п.)</t>
    </r>
  </si>
  <si>
    <r>
      <t xml:space="preserve">6.5. Населенный пункт </t>
    </r>
    <r>
      <rPr>
        <sz val="7"/>
        <rFont val="Times New Roman"/>
        <family val="1"/>
      </rPr>
      <t>(село и т.п.)</t>
    </r>
  </si>
  <si>
    <r>
      <t xml:space="preserve">6.6. Улица </t>
    </r>
    <r>
      <rPr>
        <sz val="7"/>
        <rFont val="Times New Roman"/>
        <family val="1"/>
      </rPr>
      <t>(проспект и т.п.)</t>
    </r>
  </si>
  <si>
    <r>
      <t xml:space="preserve">6.7. Дом </t>
    </r>
    <r>
      <rPr>
        <sz val="7"/>
        <rFont val="Times New Roman"/>
        <family val="1"/>
      </rPr>
      <t>(владение и т.п.)</t>
    </r>
  </si>
  <si>
    <r>
      <t xml:space="preserve">6.8. Корпус </t>
    </r>
    <r>
      <rPr>
        <sz val="7"/>
        <rFont val="Times New Roman"/>
        <family val="1"/>
      </rPr>
      <t>(строение и т.п.)</t>
    </r>
  </si>
  <si>
    <r>
      <t xml:space="preserve">6.9. Квартира </t>
    </r>
    <r>
      <rPr>
        <sz val="7"/>
        <rFont val="Times New Roman"/>
        <family val="1"/>
      </rPr>
      <t>(комната и т.п.)</t>
    </r>
  </si>
  <si>
    <t>7.2. Серия и номер документа</t>
  </si>
  <si>
    <t>7.3. Дата выдачи</t>
  </si>
  <si>
    <t>7.4. Кем выдан</t>
  </si>
  <si>
    <t>7.5. Код подразделения</t>
  </si>
  <si>
    <t>7.1. Вид документа</t>
  </si>
  <si>
    <r>
      <t>7.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Данные документа, удостоверяющего личность</t>
    </r>
  </si>
  <si>
    <t>Сведения о кодах по Общероссийскому классификатору видов экономической деятельности</t>
  </si>
  <si>
    <r>
      <t xml:space="preserve">1. Код основного вида деятельности </t>
    </r>
    <r>
      <rPr>
        <b/>
        <vertAlign val="superscript"/>
        <sz val="10"/>
        <rFont val="Times New Roman"/>
        <family val="1"/>
      </rPr>
      <t>1</t>
    </r>
  </si>
  <si>
    <r>
      <t xml:space="preserve">2. Коды дополнительных видов деятельности </t>
    </r>
    <r>
      <rPr>
        <b/>
        <vertAlign val="superscript"/>
        <sz val="10"/>
        <rFont val="Times New Roman"/>
        <family val="1"/>
      </rPr>
      <t>1</t>
    </r>
  </si>
  <si>
    <t>Лист Б заявления</t>
  </si>
  <si>
    <t>подтверждаю, что сведения, содержащиеся в заявлении, достоверны и соответствуют представленным документам.</t>
  </si>
  <si>
    <t>Контактные данные</t>
  </si>
  <si>
    <t>E-mail</t>
  </si>
  <si>
    <r>
      <t>1.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Я,</t>
    </r>
  </si>
  <si>
    <t>Телефон</t>
  </si>
  <si>
    <t xml:space="preserve">Подпись заявителя </t>
  </si>
  <si>
    <r>
      <t>3.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Сведения о лице, засвидетельствовавшем подлинность подписи заявителя в нотариальном порядке</t>
    </r>
  </si>
  <si>
    <t>Лицом, засвидетельствовавшим подлинность подписи заявителя, является</t>
  </si>
  <si>
    <t>ИНН лица, засвидетельствовавшего подлинность подписи заявителя</t>
  </si>
  <si>
    <t>должностного лица регистрирующего органа. Документ, удостоверяющий личность, заявителем представлен</t>
  </si>
  <si>
    <r>
      <t>2.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Заявление представлено в регистрирующий орган непосредственно заявителем и подписано им в присутствии</t>
    </r>
  </si>
  <si>
    <t>(должность)</t>
  </si>
  <si>
    <t>(подпись, фамилия и инициалы)</t>
  </si>
  <si>
    <t>установленную законодательством Российской Федерации.</t>
  </si>
  <si>
    <t>1.1.3. Отчество
(при наличии)</t>
  </si>
  <si>
    <t>1.2.3. Отчество
(при наличии)</t>
  </si>
  <si>
    <t>Код по КНД 1112501</t>
  </si>
  <si>
    <t>Прошу документы, подтверждающие факт внесения записи в Единый государственный реестр индивидуальных</t>
  </si>
  <si>
    <t>предпринимателей, или решение об отказе в государственной регистрации:</t>
  </si>
  <si>
    <r>
      <t>2.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 xml:space="preserve">ИНН </t>
    </r>
    <r>
      <rPr>
        <sz val="10"/>
        <rFont val="Times New Roman"/>
        <family val="1"/>
      </rPr>
      <t>(при наличии)</t>
    </r>
  </si>
  <si>
    <t>Мне известно, что в случае представления в регистрирующий орган недостоверных сведений я несу ответственность,</t>
  </si>
  <si>
    <r>
      <t>1</t>
    </r>
    <r>
      <rPr>
        <sz val="7"/>
        <rFont val="Times New Roman"/>
        <family val="1"/>
      </rPr>
      <t xml:space="preserve"> Заполняется иностранным гражданином или лицом без гражданства.</t>
    </r>
  </si>
  <si>
    <t xml:space="preserve"> </t>
  </si>
  <si>
    <t>3</t>
  </si>
  <si>
    <r>
      <t>8.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Данные документа, подтверждающего право иностранного гражданина или лица без гражданства временно</t>
    </r>
  </si>
  <si>
    <t>или постоянно проживать на территории Российской Федерации</t>
  </si>
  <si>
    <t>1 - вид на жительство
2 - разрешение на временное проживание</t>
  </si>
  <si>
    <t>8.1.</t>
  </si>
  <si>
    <t>8.2. Номер документа</t>
  </si>
  <si>
    <t>8.3. Дата выдачи</t>
  </si>
  <si>
    <t>8.4. Кем выдан</t>
  </si>
  <si>
    <t>8.5. Срок действия</t>
  </si>
  <si>
    <r>
      <t>1</t>
    </r>
    <r>
      <rPr>
        <sz val="7"/>
        <rFont val="Times New Roman"/>
        <family val="1"/>
      </rPr>
      <t xml:space="preserve"> Указывается не менее 4-х цифровых знаков кода по Общероссийскому классификатору видов экономической деятельности ОК 029-2014 (КДЕС Ред. 2).</t>
    </r>
  </si>
  <si>
    <t>ЛИНК</t>
  </si>
  <si>
    <t>ВИКТОР</t>
  </si>
  <si>
    <t>АЛЬФРЕДОВИЧ</t>
  </si>
  <si>
    <t>540234614559</t>
  </si>
  <si>
    <t>13.08.1974</t>
  </si>
  <si>
    <t>ГОР. ПАВЛОДАР КАЗАХСКОЙ ССР</t>
  </si>
  <si>
    <t>630082</t>
  </si>
  <si>
    <t>54</t>
  </si>
  <si>
    <t>Г</t>
  </si>
  <si>
    <t>НОВОСИБИРСК</t>
  </si>
  <si>
    <t>УЛ</t>
  </si>
  <si>
    <t>ДАЧНАЯ</t>
  </si>
  <si>
    <t>ДОМ</t>
  </si>
  <si>
    <t>21/5</t>
  </si>
  <si>
    <t>КВАРТИРА</t>
  </si>
  <si>
    <t>9</t>
  </si>
  <si>
    <t>21</t>
  </si>
  <si>
    <t>50 09 627788</t>
  </si>
  <si>
    <t>25.01.2010</t>
  </si>
  <si>
    <t>ОТДЕЛОМ УФМС РОССИИ ПО НОВОСИБИРСКОЙ ОБЛАСТИ В ЗАЕЛЬЦОВСКОМ РАЙОНЕ</t>
  </si>
  <si>
    <t>540-004</t>
  </si>
  <si>
    <t>+7(913)4757890</t>
  </si>
  <si>
    <t>LINK-VIKTOR@MAIL.RU</t>
  </si>
  <si>
    <t>95.29.4</t>
  </si>
  <si>
    <t>95.29.9</t>
  </si>
  <si>
    <t>003</t>
  </si>
  <si>
    <t>004</t>
  </si>
  <si>
    <t>П</t>
  </si>
  <si>
    <t>Е</t>
  </si>
  <si>
    <t>Т</t>
  </si>
  <si>
    <t>Р</t>
  </si>
  <si>
    <t>О</t>
  </si>
  <si>
    <t>В</t>
  </si>
  <si>
    <t>И</t>
  </si>
  <si>
    <t>Ч</t>
  </si>
  <si>
    <t>4</t>
  </si>
  <si>
    <t>5</t>
  </si>
  <si>
    <t>6</t>
  </si>
  <si>
    <t>7</t>
  </si>
  <si>
    <t>8</t>
  </si>
  <si>
    <t>М</t>
  </si>
  <si>
    <t>Н</t>
  </si>
  <si>
    <t>А</t>
  </si>
  <si>
    <t>Я</t>
  </si>
  <si>
    <t>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</si>
</sst>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71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5"/>
      <name val="Arial"/>
      <family val="2"/>
    </font>
    <font>
      <sz val="18"/>
      <name val="Courier New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7"/>
      <name val="Times New Roman"/>
      <family val="1"/>
    </font>
    <font>
      <vertAlign val="superscript"/>
      <sz val="6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b/>
      <vertAlign val="superscript"/>
      <sz val="10"/>
      <name val="Times New Roman"/>
      <family val="1"/>
    </font>
    <font>
      <sz val="10"/>
      <name val="Courier New"/>
      <family val="3"/>
    </font>
    <font>
      <sz val="8"/>
      <name val="Courier New"/>
      <family val="3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 shrinkToFit="1"/>
    </xf>
    <xf numFmtId="0" fontId="11" fillId="0" borderId="0" xfId="0" applyFont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/>
    </xf>
    <xf numFmtId="0" fontId="11" fillId="0" borderId="0" xfId="0" applyNumberFormat="1" applyFont="1" applyAlignment="1">
      <alignment horizontal="left" vertical="top"/>
    </xf>
    <xf numFmtId="0" fontId="23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left" vertical="top" wrapText="1" indent="3"/>
    </xf>
    <xf numFmtId="0" fontId="6" fillId="0" borderId="0" xfId="0" applyNumberFormat="1" applyFont="1" applyFill="1" applyBorder="1" applyAlignment="1">
      <alignment horizontal="left" vertical="top" wrapText="1" indent="2"/>
    </xf>
    <xf numFmtId="0" fontId="6" fillId="0" borderId="0" xfId="0" applyNumberFormat="1" applyFont="1" applyBorder="1" applyAlignment="1">
      <alignment horizontal="left" vertical="top" wrapText="1" indent="2"/>
    </xf>
    <xf numFmtId="0" fontId="16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 indent="3"/>
    </xf>
    <xf numFmtId="0" fontId="10" fillId="0" borderId="0" xfId="0" applyNumberFormat="1" applyFont="1" applyBorder="1" applyAlignment="1">
      <alignment horizontal="left" vertical="top" wrapText="1" indent="2"/>
    </xf>
    <xf numFmtId="0" fontId="10" fillId="0" borderId="0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Border="1" applyAlignment="1">
      <alignment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>
      <alignment horizontal="left" vertical="top"/>
    </xf>
    <xf numFmtId="0" fontId="19" fillId="0" borderId="0" xfId="0" applyNumberFormat="1" applyFont="1" applyBorder="1" applyAlignment="1">
      <alignment/>
    </xf>
    <xf numFmtId="0" fontId="15" fillId="0" borderId="0" xfId="0" applyNumberFormat="1" applyFont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center"/>
    </xf>
    <xf numFmtId="0" fontId="25" fillId="0" borderId="11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 shrinkToFit="1"/>
    </xf>
    <xf numFmtId="0" fontId="24" fillId="0" borderId="0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24" fillId="0" borderId="0" xfId="0" applyNumberFormat="1" applyFont="1" applyBorder="1" applyAlignment="1">
      <alignment horizontal="left" vertical="top"/>
    </xf>
    <xf numFmtId="0" fontId="23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right"/>
    </xf>
    <xf numFmtId="0" fontId="11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left"/>
    </xf>
    <xf numFmtId="0" fontId="2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29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4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30" fillId="0" borderId="0" xfId="0" applyNumberFormat="1" applyFont="1" applyAlignment="1">
      <alignment/>
    </xf>
    <xf numFmtId="0" fontId="32" fillId="0" borderId="0" xfId="0" applyNumberFormat="1" applyFont="1" applyFill="1" applyAlignment="1">
      <alignment/>
    </xf>
    <xf numFmtId="0" fontId="30" fillId="0" borderId="0" xfId="0" applyNumberFormat="1" applyFont="1" applyAlignment="1">
      <alignment horizontal="left"/>
    </xf>
    <xf numFmtId="0" fontId="30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15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31" fillId="0" borderId="12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31" fillId="0" borderId="13" xfId="0" applyNumberFormat="1" applyFont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 quotePrefix="1">
      <alignment horizontal="center"/>
    </xf>
    <xf numFmtId="0" fontId="18" fillId="0" borderId="0" xfId="0" applyFont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top"/>
    </xf>
    <xf numFmtId="0" fontId="14" fillId="0" borderId="1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7" fillId="0" borderId="23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22</xdr:col>
      <xdr:colOff>57150</xdr:colOff>
      <xdr:row>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4"/>
  <sheetViews>
    <sheetView zoomScalePageLayoutView="0" workbookViewId="0" topLeftCell="A1">
      <selection activeCell="A26" sqref="A26"/>
    </sheetView>
  </sheetViews>
  <sheetFormatPr defaultColWidth="9.00390625" defaultRowHeight="12.75"/>
  <sheetData>
    <row r="1" ht="12.75">
      <c r="A1" t="s">
        <v>93</v>
      </c>
    </row>
    <row r="2" ht="12.75">
      <c r="A2" t="s">
        <v>94</v>
      </c>
    </row>
    <row r="3" ht="12.75">
      <c r="A3" t="s">
        <v>95</v>
      </c>
    </row>
    <row r="4" ht="12.75">
      <c r="A4" t="s">
        <v>82</v>
      </c>
    </row>
    <row r="5" ht="12.75">
      <c r="A5" t="s">
        <v>82</v>
      </c>
    </row>
    <row r="6" ht="12.75">
      <c r="A6" t="s">
        <v>82</v>
      </c>
    </row>
    <row r="7" ht="12.75">
      <c r="A7" t="s">
        <v>96</v>
      </c>
    </row>
    <row r="8" ht="12.75">
      <c r="A8" t="s">
        <v>2</v>
      </c>
    </row>
    <row r="9" ht="12.75">
      <c r="A9" t="s">
        <v>97</v>
      </c>
    </row>
    <row r="10" ht="12.75">
      <c r="A10" t="s">
        <v>98</v>
      </c>
    </row>
    <row r="11" ht="12.75">
      <c r="A11" t="s">
        <v>2</v>
      </c>
    </row>
    <row r="12" ht="12.75">
      <c r="A12" t="s">
        <v>82</v>
      </c>
    </row>
    <row r="13" ht="12.75">
      <c r="A13" t="s">
        <v>99</v>
      </c>
    </row>
    <row r="14" ht="12.75">
      <c r="A14" t="s">
        <v>100</v>
      </c>
    </row>
    <row r="15" ht="12.75">
      <c r="A15" t="s">
        <v>82</v>
      </c>
    </row>
    <row r="16" ht="12.75">
      <c r="A16" t="s">
        <v>82</v>
      </c>
    </row>
    <row r="17" ht="12.75">
      <c r="A17" t="s">
        <v>101</v>
      </c>
    </row>
    <row r="18" ht="12.75">
      <c r="A18" t="s">
        <v>102</v>
      </c>
    </row>
    <row r="19" ht="12.75">
      <c r="A19" t="s">
        <v>82</v>
      </c>
    </row>
    <row r="20" ht="12.75">
      <c r="A20" t="s">
        <v>82</v>
      </c>
    </row>
    <row r="21" ht="12.75">
      <c r="A21" t="s">
        <v>103</v>
      </c>
    </row>
    <row r="22" ht="12.75">
      <c r="A22" t="s">
        <v>104</v>
      </c>
    </row>
    <row r="23" ht="12.75">
      <c r="A23" t="s">
        <v>105</v>
      </c>
    </row>
    <row r="24" ht="12.75">
      <c r="A24" t="s">
        <v>106</v>
      </c>
    </row>
    <row r="25" ht="12.75">
      <c r="A25" t="s">
        <v>82</v>
      </c>
    </row>
    <row r="26" ht="12.75">
      <c r="A26" t="s">
        <v>82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113</v>
      </c>
    </row>
    <row r="34" ht="12.75">
      <c r="A34" t="s">
        <v>82</v>
      </c>
    </row>
    <row r="35" ht="12.75">
      <c r="A35" t="s">
        <v>82</v>
      </c>
    </row>
    <row r="36" ht="12.75">
      <c r="A36" t="s">
        <v>82</v>
      </c>
    </row>
    <row r="37" ht="12.75">
      <c r="A37" t="s">
        <v>82</v>
      </c>
    </row>
    <row r="38" ht="12.75">
      <c r="A38" t="s">
        <v>82</v>
      </c>
    </row>
    <row r="39" ht="12.75">
      <c r="A39" t="s">
        <v>2</v>
      </c>
    </row>
    <row r="40" ht="12.75">
      <c r="A40" t="s">
        <v>114</v>
      </c>
    </row>
    <row r="41" ht="12.75">
      <c r="A41" t="s">
        <v>115</v>
      </c>
    </row>
    <row r="42" ht="12.75">
      <c r="A42" t="s">
        <v>116</v>
      </c>
    </row>
    <row r="43" ht="12.75">
      <c r="A43" t="s">
        <v>117</v>
      </c>
    </row>
    <row r="44" ht="12.75">
      <c r="A44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31">
      <selection activeCell="CK48" sqref="CK4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8"/>
      <c r="B1" s="128"/>
      <c r="C1" s="1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8"/>
      <c r="Z1" s="128"/>
      <c r="AA1" s="128"/>
      <c r="AD1" s="23"/>
      <c r="AE1" s="23"/>
      <c r="AF1" s="115"/>
      <c r="AG1" s="116"/>
      <c r="AH1" s="23"/>
      <c r="AI1" s="23"/>
      <c r="AJ1" s="23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17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13"/>
      <c r="BK1" s="16"/>
      <c r="BL1" s="16"/>
      <c r="BM1" s="16"/>
      <c r="BN1" s="16"/>
      <c r="BV1" s="114"/>
      <c r="BW1" s="2"/>
      <c r="BX1" s="2"/>
      <c r="BY1" s="2"/>
      <c r="BZ1" s="2"/>
      <c r="CA1" s="2"/>
      <c r="CB1" s="127" t="s">
        <v>20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23"/>
      <c r="AE2" s="23"/>
      <c r="AF2" s="23"/>
      <c r="AG2" s="23"/>
      <c r="AH2" s="23"/>
      <c r="AI2" s="23"/>
      <c r="AJ2" s="23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U2" s="2"/>
      <c r="BV2" s="2"/>
      <c r="BW2" s="2"/>
      <c r="BX2" s="2"/>
      <c r="BY2" s="2"/>
      <c r="BZ2" s="2"/>
      <c r="CA2" s="2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</row>
    <row r="4" spans="1:120" s="3" customFormat="1" ht="17.25" customHeight="1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1" t="s">
        <v>0</v>
      </c>
      <c r="BM4" s="131"/>
      <c r="BN4" s="131"/>
      <c r="BO4" s="131"/>
      <c r="BP4" s="131"/>
      <c r="BQ4" s="131"/>
      <c r="BR4" s="130" t="s">
        <v>1</v>
      </c>
      <c r="BS4" s="130"/>
      <c r="BT4" s="130"/>
      <c r="BU4" s="130" t="s">
        <v>1</v>
      </c>
      <c r="BV4" s="130"/>
      <c r="BW4" s="130"/>
      <c r="BX4" s="130" t="s">
        <v>2</v>
      </c>
      <c r="BY4" s="130"/>
      <c r="BZ4" s="130"/>
      <c r="CA4" s="8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9"/>
      <c r="CJ6" s="9"/>
      <c r="CK6" s="9"/>
      <c r="CL6" s="9"/>
      <c r="CM6" s="9"/>
      <c r="CN6" s="9"/>
      <c r="CO6" s="9"/>
      <c r="CP6" s="9"/>
      <c r="CQ6" s="9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</row>
    <row r="7" spans="1:120" s="14" customFormat="1" ht="14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"/>
      <c r="R7" s="1"/>
      <c r="S7" s="1"/>
      <c r="T7" s="1"/>
      <c r="U7" s="1"/>
      <c r="V7" s="1"/>
      <c r="W7" s="1"/>
      <c r="X7" s="1"/>
      <c r="Y7" s="1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145" t="s">
        <v>18</v>
      </c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2" t="s">
        <v>21</v>
      </c>
    </row>
    <row r="8" spans="1:120" s="14" customFormat="1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  <c r="T8" s="20"/>
      <c r="U8" s="20"/>
      <c r="V8" s="20"/>
      <c r="W8" s="20"/>
      <c r="X8" s="20"/>
      <c r="Y8" s="20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18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2" t="s">
        <v>76</v>
      </c>
    </row>
    <row r="9" spans="1:120" s="26" customFormat="1" ht="15.75">
      <c r="A9" s="132" t="s">
        <v>22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</row>
    <row r="10" spans="1:120" s="26" customFormat="1" ht="15.75">
      <c r="A10" s="132" t="s">
        <v>23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</row>
    <row r="11" spans="1:120" s="13" customFormat="1" ht="9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</row>
    <row r="12" spans="1:120" s="17" customFormat="1" ht="22.5" customHeight="1">
      <c r="A12" s="11" t="s">
        <v>24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24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</row>
    <row r="13" spans="1:120" s="17" customFormat="1" ht="29.25" customHeight="1">
      <c r="A13" s="24" t="s">
        <v>25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24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</row>
    <row r="14" spans="1:120" s="17" customFormat="1" ht="17.25" customHeight="1">
      <c r="A14" s="43" t="s">
        <v>26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34"/>
      <c r="Q14" s="34"/>
      <c r="R14" s="34"/>
      <c r="S14" s="129" t="s">
        <v>120</v>
      </c>
      <c r="T14" s="129"/>
      <c r="U14" s="129"/>
      <c r="V14" s="129" t="s">
        <v>121</v>
      </c>
      <c r="W14" s="129"/>
      <c r="X14" s="129"/>
      <c r="Y14" s="129" t="s">
        <v>122</v>
      </c>
      <c r="Z14" s="129"/>
      <c r="AA14" s="129"/>
      <c r="AB14" s="129" t="s">
        <v>123</v>
      </c>
      <c r="AC14" s="129"/>
      <c r="AD14" s="129"/>
      <c r="AE14" s="129" t="s">
        <v>124</v>
      </c>
      <c r="AF14" s="129"/>
      <c r="AG14" s="129"/>
      <c r="AH14" s="129" t="s">
        <v>125</v>
      </c>
      <c r="AI14" s="129"/>
      <c r="AJ14" s="129"/>
      <c r="AK14" s="129">
        <f>MID(fields!A1,7,1)</f>
      </c>
      <c r="AL14" s="129"/>
      <c r="AM14" s="129"/>
      <c r="AN14" s="129">
        <f>MID(fields!A1,8,1)</f>
      </c>
      <c r="AO14" s="129"/>
      <c r="AP14" s="129"/>
      <c r="AQ14" s="129">
        <f>MID(fields!A1,9,1)</f>
      </c>
      <c r="AR14" s="129"/>
      <c r="AS14" s="129"/>
      <c r="AT14" s="129">
        <f>MID(fields!A1,10,1)</f>
      </c>
      <c r="AU14" s="129"/>
      <c r="AV14" s="129"/>
      <c r="AW14" s="129">
        <f>MID(fields!A1,11,1)</f>
      </c>
      <c r="AX14" s="129"/>
      <c r="AY14" s="129"/>
      <c r="AZ14" s="129">
        <f>MID(fields!A1,12,1)</f>
      </c>
      <c r="BA14" s="129"/>
      <c r="BB14" s="129"/>
      <c r="BC14" s="129">
        <f>MID(fields!A1,13,1)</f>
      </c>
      <c r="BD14" s="129"/>
      <c r="BE14" s="129"/>
      <c r="BF14" s="129">
        <f>MID(fields!A1,14,1)</f>
      </c>
      <c r="BG14" s="129"/>
      <c r="BH14" s="129"/>
      <c r="BI14" s="129">
        <f>MID(fields!A1,15,1)</f>
      </c>
      <c r="BJ14" s="129"/>
      <c r="BK14" s="129"/>
      <c r="BL14" s="129">
        <f>MID(fields!A1,16,1)</f>
      </c>
      <c r="BM14" s="129"/>
      <c r="BN14" s="129"/>
      <c r="BO14" s="129">
        <f>MID(fields!A1,17,1)</f>
      </c>
      <c r="BP14" s="129"/>
      <c r="BQ14" s="129"/>
      <c r="BR14" s="129">
        <f>MID(fields!A1,18,1)</f>
      </c>
      <c r="BS14" s="129"/>
      <c r="BT14" s="129"/>
      <c r="BU14" s="129">
        <f>MID(fields!A1,19,1)</f>
      </c>
      <c r="BV14" s="129"/>
      <c r="BW14" s="129"/>
      <c r="BX14" s="129">
        <f>MID(fields!A1,20,1)</f>
      </c>
      <c r="BY14" s="129"/>
      <c r="BZ14" s="129"/>
      <c r="CA14" s="129">
        <f>MID(fields!A1,21,1)</f>
      </c>
      <c r="CB14" s="129"/>
      <c r="CC14" s="129"/>
      <c r="CD14" s="129">
        <f>MID(fields!A1,22,1)</f>
      </c>
      <c r="CE14" s="129"/>
      <c r="CF14" s="129"/>
      <c r="CG14" s="129">
        <f>MID(fields!A1,23,1)</f>
      </c>
      <c r="CH14" s="129"/>
      <c r="CI14" s="129"/>
      <c r="CJ14" s="129">
        <f>MID(fields!A1,24,1)</f>
      </c>
      <c r="CK14" s="129"/>
      <c r="CL14" s="129"/>
      <c r="CM14" s="129">
        <f>MID(fields!A1,25,1)</f>
      </c>
      <c r="CN14" s="129"/>
      <c r="CO14" s="129"/>
      <c r="CP14" s="129">
        <f>MID(fields!A1,26,1)</f>
      </c>
      <c r="CQ14" s="129"/>
      <c r="CR14" s="129"/>
      <c r="CS14" s="129">
        <f>MID(fields!A1,27,1)</f>
      </c>
      <c r="CT14" s="129"/>
      <c r="CU14" s="129"/>
      <c r="CV14" s="129">
        <f>MID(fields!A1,28,1)</f>
      </c>
      <c r="CW14" s="129"/>
      <c r="CX14" s="129"/>
      <c r="CY14" s="129">
        <f>MID(fields!A1,29,1)</f>
      </c>
      <c r="CZ14" s="129"/>
      <c r="DA14" s="129"/>
      <c r="DB14" s="129">
        <f>MID(fields!A1,30,1)</f>
      </c>
      <c r="DC14" s="129"/>
      <c r="DD14" s="129"/>
      <c r="DE14" s="129">
        <f>MID(fields!A1,31,1)</f>
      </c>
      <c r="DF14" s="129"/>
      <c r="DG14" s="129"/>
      <c r="DH14" s="129">
        <f>MID(fields!A1,32,1)</f>
      </c>
      <c r="DI14" s="129"/>
      <c r="DJ14" s="129"/>
      <c r="DK14" s="129">
        <f>MID(fields!A1,33,1)</f>
      </c>
      <c r="DL14" s="129"/>
      <c r="DM14" s="129"/>
      <c r="DN14" s="129">
        <f>MID(fields!A1,34,1)</f>
      </c>
      <c r="DO14" s="129"/>
      <c r="DP14" s="129"/>
    </row>
    <row r="15" spans="1:120" s="17" customFormat="1" ht="9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</row>
    <row r="16" spans="1:120" s="17" customFormat="1" ht="17.25" customHeight="1">
      <c r="A16" s="51" t="s">
        <v>27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34"/>
      <c r="Q16" s="34"/>
      <c r="R16" s="34"/>
      <c r="S16" s="129" t="s">
        <v>120</v>
      </c>
      <c r="T16" s="129"/>
      <c r="U16" s="129"/>
      <c r="V16" s="129" t="s">
        <v>121</v>
      </c>
      <c r="W16" s="129"/>
      <c r="X16" s="129"/>
      <c r="Y16" s="129" t="s">
        <v>122</v>
      </c>
      <c r="Z16" s="129"/>
      <c r="AA16" s="129"/>
      <c r="AB16" s="129" t="s">
        <v>123</v>
      </c>
      <c r="AC16" s="129"/>
      <c r="AD16" s="129"/>
      <c r="AE16" s="129"/>
      <c r="AF16" s="129"/>
      <c r="AG16" s="129"/>
      <c r="AH16" s="129"/>
      <c r="AI16" s="129"/>
      <c r="AJ16" s="129"/>
      <c r="AK16" s="129">
        <f>MID(fields!A2,7,1)</f>
      </c>
      <c r="AL16" s="129"/>
      <c r="AM16" s="129"/>
      <c r="AN16" s="129">
        <f>MID(fields!A2,8,1)</f>
      </c>
      <c r="AO16" s="129"/>
      <c r="AP16" s="129"/>
      <c r="AQ16" s="129">
        <f>MID(fields!A2,9,1)</f>
      </c>
      <c r="AR16" s="129"/>
      <c r="AS16" s="129"/>
      <c r="AT16" s="129">
        <f>MID(fields!A2,10,1)</f>
      </c>
      <c r="AU16" s="129"/>
      <c r="AV16" s="129"/>
      <c r="AW16" s="129">
        <f>MID(fields!A2,11,1)</f>
      </c>
      <c r="AX16" s="129"/>
      <c r="AY16" s="129"/>
      <c r="AZ16" s="129">
        <f>MID(fields!A2,12,1)</f>
      </c>
      <c r="BA16" s="129"/>
      <c r="BB16" s="129"/>
      <c r="BC16" s="129">
        <f>MID(fields!A2,13,1)</f>
      </c>
      <c r="BD16" s="129"/>
      <c r="BE16" s="129"/>
      <c r="BF16" s="129">
        <f>MID(fields!A2,14,1)</f>
      </c>
      <c r="BG16" s="129"/>
      <c r="BH16" s="129"/>
      <c r="BI16" s="129">
        <f>MID(fields!A2,15,1)</f>
      </c>
      <c r="BJ16" s="129"/>
      <c r="BK16" s="129"/>
      <c r="BL16" s="129">
        <f>MID(fields!A2,16,1)</f>
      </c>
      <c r="BM16" s="129"/>
      <c r="BN16" s="129"/>
      <c r="BO16" s="129">
        <f>MID(fields!A2,17,1)</f>
      </c>
      <c r="BP16" s="129"/>
      <c r="BQ16" s="129"/>
      <c r="BR16" s="129">
        <f>MID(fields!A2,18,1)</f>
      </c>
      <c r="BS16" s="129"/>
      <c r="BT16" s="129"/>
      <c r="BU16" s="129">
        <f>MID(fields!A2,19,1)</f>
      </c>
      <c r="BV16" s="129"/>
      <c r="BW16" s="129"/>
      <c r="BX16" s="129">
        <f>MID(fields!A2,20,1)</f>
      </c>
      <c r="BY16" s="129"/>
      <c r="BZ16" s="129"/>
      <c r="CA16" s="129">
        <f>MID(fields!A2,21,1)</f>
      </c>
      <c r="CB16" s="129"/>
      <c r="CC16" s="129"/>
      <c r="CD16" s="129">
        <f>MID(fields!A2,22,1)</f>
      </c>
      <c r="CE16" s="129"/>
      <c r="CF16" s="129"/>
      <c r="CG16" s="129">
        <f>MID(fields!A2,23,1)</f>
      </c>
      <c r="CH16" s="129"/>
      <c r="CI16" s="129"/>
      <c r="CJ16" s="129">
        <f>MID(fields!A2,24,1)</f>
      </c>
      <c r="CK16" s="129"/>
      <c r="CL16" s="129"/>
      <c r="CM16" s="129">
        <f>MID(fields!A2,25,1)</f>
      </c>
      <c r="CN16" s="129"/>
      <c r="CO16" s="129"/>
      <c r="CP16" s="129">
        <f>MID(fields!A2,26,1)</f>
      </c>
      <c r="CQ16" s="129"/>
      <c r="CR16" s="129"/>
      <c r="CS16" s="129">
        <f>MID(fields!A2,27,1)</f>
      </c>
      <c r="CT16" s="129"/>
      <c r="CU16" s="129"/>
      <c r="CV16" s="129">
        <f>MID(fields!A2,28,1)</f>
      </c>
      <c r="CW16" s="129"/>
      <c r="CX16" s="129"/>
      <c r="CY16" s="129">
        <f>MID(fields!A2,29,1)</f>
      </c>
      <c r="CZ16" s="129"/>
      <c r="DA16" s="129"/>
      <c r="DB16" s="129">
        <f>MID(fields!A2,30,1)</f>
      </c>
      <c r="DC16" s="129"/>
      <c r="DD16" s="129"/>
      <c r="DE16" s="129">
        <f>MID(fields!A2,31,1)</f>
      </c>
      <c r="DF16" s="129"/>
      <c r="DG16" s="129"/>
      <c r="DH16" s="129">
        <f>MID(fields!A2,32,1)</f>
      </c>
      <c r="DI16" s="129"/>
      <c r="DJ16" s="129"/>
      <c r="DK16" s="129">
        <f>MID(fields!A2,33,1)</f>
      </c>
      <c r="DL16" s="129"/>
      <c r="DM16" s="129"/>
      <c r="DN16" s="129">
        <f>MID(fields!A2,34,1)</f>
      </c>
      <c r="DO16" s="129"/>
      <c r="DP16" s="129"/>
    </row>
    <row r="17" spans="1:120" s="17" customFormat="1" ht="6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</row>
    <row r="18" spans="1:120" s="17" customFormat="1" ht="3.75" customHeight="1">
      <c r="A18" s="135" t="s">
        <v>74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</row>
    <row r="19" spans="1:120" s="17" customFormat="1" ht="17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29" t="s">
        <v>120</v>
      </c>
      <c r="T19" s="129"/>
      <c r="U19" s="129"/>
      <c r="V19" s="129" t="s">
        <v>121</v>
      </c>
      <c r="W19" s="129"/>
      <c r="X19" s="129"/>
      <c r="Y19" s="129" t="s">
        <v>122</v>
      </c>
      <c r="Z19" s="129"/>
      <c r="AA19" s="129"/>
      <c r="AB19" s="129" t="s">
        <v>123</v>
      </c>
      <c r="AC19" s="129"/>
      <c r="AD19" s="129"/>
      <c r="AE19" s="129" t="s">
        <v>124</v>
      </c>
      <c r="AF19" s="129"/>
      <c r="AG19" s="129"/>
      <c r="AH19" s="129" t="s">
        <v>125</v>
      </c>
      <c r="AI19" s="129"/>
      <c r="AJ19" s="129"/>
      <c r="AK19" s="129" t="s">
        <v>126</v>
      </c>
      <c r="AL19" s="129"/>
      <c r="AM19" s="129"/>
      <c r="AN19" s="129" t="s">
        <v>127</v>
      </c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>
        <f>MID(fields!A3,13,1)</f>
      </c>
      <c r="BD19" s="129"/>
      <c r="BE19" s="129"/>
      <c r="BF19" s="129">
        <f>MID(fields!A3,14,1)</f>
      </c>
      <c r="BG19" s="129"/>
      <c r="BH19" s="129"/>
      <c r="BI19" s="129">
        <f>MID(fields!A3,15,1)</f>
      </c>
      <c r="BJ19" s="129"/>
      <c r="BK19" s="129"/>
      <c r="BL19" s="129">
        <f>MID(fields!A3,16,1)</f>
      </c>
      <c r="BM19" s="129"/>
      <c r="BN19" s="129"/>
      <c r="BO19" s="129">
        <f>MID(fields!A3,17,1)</f>
      </c>
      <c r="BP19" s="129"/>
      <c r="BQ19" s="129"/>
      <c r="BR19" s="129">
        <f>MID(fields!A3,18,1)</f>
      </c>
      <c r="BS19" s="129"/>
      <c r="BT19" s="129"/>
      <c r="BU19" s="129">
        <f>MID(fields!A3,19,1)</f>
      </c>
      <c r="BV19" s="129"/>
      <c r="BW19" s="129"/>
      <c r="BX19" s="129">
        <f>MID(fields!A3,20,1)</f>
      </c>
      <c r="BY19" s="129"/>
      <c r="BZ19" s="129"/>
      <c r="CA19" s="129">
        <f>MID(fields!A3,21,1)</f>
      </c>
      <c r="CB19" s="129"/>
      <c r="CC19" s="129"/>
      <c r="CD19" s="129">
        <f>MID(fields!A3,22,1)</f>
      </c>
      <c r="CE19" s="129"/>
      <c r="CF19" s="129"/>
      <c r="CG19" s="129">
        <f>MID(fields!A3,23,1)</f>
      </c>
      <c r="CH19" s="129"/>
      <c r="CI19" s="129"/>
      <c r="CJ19" s="129">
        <f>MID(fields!A3,24,1)</f>
      </c>
      <c r="CK19" s="129"/>
      <c r="CL19" s="129"/>
      <c r="CM19" s="129">
        <f>MID(fields!A3,25,1)</f>
      </c>
      <c r="CN19" s="129"/>
      <c r="CO19" s="129"/>
      <c r="CP19" s="129">
        <f>MID(fields!A3,26,1)</f>
      </c>
      <c r="CQ19" s="129"/>
      <c r="CR19" s="129"/>
      <c r="CS19" s="129">
        <f>MID(fields!A3,27,1)</f>
      </c>
      <c r="CT19" s="129"/>
      <c r="CU19" s="129"/>
      <c r="CV19" s="129">
        <f>MID(fields!A3,28,1)</f>
      </c>
      <c r="CW19" s="129"/>
      <c r="CX19" s="129"/>
      <c r="CY19" s="129">
        <f>MID(fields!A3,29,1)</f>
      </c>
      <c r="CZ19" s="129"/>
      <c r="DA19" s="129"/>
      <c r="DB19" s="129">
        <f>MID(fields!A3,30,1)</f>
      </c>
      <c r="DC19" s="129"/>
      <c r="DD19" s="129"/>
      <c r="DE19" s="129">
        <f>MID(fields!A3,31,1)</f>
      </c>
      <c r="DF19" s="129"/>
      <c r="DG19" s="129"/>
      <c r="DH19" s="129">
        <f>MID(fields!A3,32,1)</f>
      </c>
      <c r="DI19" s="129"/>
      <c r="DJ19" s="129"/>
      <c r="DK19" s="129">
        <f>MID(fields!A3,33,1)</f>
      </c>
      <c r="DL19" s="129"/>
      <c r="DM19" s="129"/>
      <c r="DN19" s="129">
        <f>MID(fields!A3,34,1)</f>
      </c>
      <c r="DO19" s="129"/>
      <c r="DP19" s="129"/>
    </row>
    <row r="20" spans="1:120" s="17" customFormat="1" ht="3.7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</row>
    <row r="21" spans="1:120" s="13" customFormat="1" ht="29.25" customHeight="1">
      <c r="A21" s="32" t="s">
        <v>28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</row>
    <row r="22" spans="1:120" s="17" customFormat="1" ht="17.25" customHeight="1">
      <c r="A22" s="43" t="s">
        <v>29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34"/>
      <c r="Q22" s="34"/>
      <c r="R22" s="34"/>
      <c r="S22" s="129" t="str">
        <f>MID(fields!A4,1,1)</f>
        <v> </v>
      </c>
      <c r="T22" s="129"/>
      <c r="U22" s="129"/>
      <c r="V22" s="129">
        <f>MID(fields!A4,2,1)</f>
      </c>
      <c r="W22" s="129"/>
      <c r="X22" s="129"/>
      <c r="Y22" s="129">
        <f>MID(fields!A4,3,1)</f>
      </c>
      <c r="Z22" s="129"/>
      <c r="AA22" s="129"/>
      <c r="AB22" s="129">
        <f>MID(fields!A4,4,1)</f>
      </c>
      <c r="AC22" s="129"/>
      <c r="AD22" s="129"/>
      <c r="AE22" s="129">
        <f>MID(fields!A4,5,1)</f>
      </c>
      <c r="AF22" s="129"/>
      <c r="AG22" s="129"/>
      <c r="AH22" s="129">
        <f>MID(fields!A4,6,1)</f>
      </c>
      <c r="AI22" s="129"/>
      <c r="AJ22" s="129"/>
      <c r="AK22" s="129">
        <f>MID(fields!A4,7,1)</f>
      </c>
      <c r="AL22" s="129"/>
      <c r="AM22" s="129"/>
      <c r="AN22" s="129">
        <f>MID(fields!A4,8,1)</f>
      </c>
      <c r="AO22" s="129"/>
      <c r="AP22" s="129"/>
      <c r="AQ22" s="129">
        <f>MID(fields!A4,9,1)</f>
      </c>
      <c r="AR22" s="129"/>
      <c r="AS22" s="129"/>
      <c r="AT22" s="129">
        <f>MID(fields!A4,10,1)</f>
      </c>
      <c r="AU22" s="129"/>
      <c r="AV22" s="129"/>
      <c r="AW22" s="129">
        <f>MID(fields!A4,11,1)</f>
      </c>
      <c r="AX22" s="129"/>
      <c r="AY22" s="129"/>
      <c r="AZ22" s="129">
        <f>MID(fields!A4,12,1)</f>
      </c>
      <c r="BA22" s="129"/>
      <c r="BB22" s="129"/>
      <c r="BC22" s="129">
        <f>MID(fields!A4,13,1)</f>
      </c>
      <c r="BD22" s="129"/>
      <c r="BE22" s="129"/>
      <c r="BF22" s="129">
        <f>MID(fields!A4,14,1)</f>
      </c>
      <c r="BG22" s="129"/>
      <c r="BH22" s="129"/>
      <c r="BI22" s="129">
        <f>MID(fields!A4,15,1)</f>
      </c>
      <c r="BJ22" s="129"/>
      <c r="BK22" s="129"/>
      <c r="BL22" s="129">
        <f>MID(fields!A4,16,1)</f>
      </c>
      <c r="BM22" s="129"/>
      <c r="BN22" s="129"/>
      <c r="BO22" s="129">
        <f>MID(fields!A4,17,1)</f>
      </c>
      <c r="BP22" s="129"/>
      <c r="BQ22" s="129"/>
      <c r="BR22" s="129">
        <f>MID(fields!A4,18,1)</f>
      </c>
      <c r="BS22" s="129"/>
      <c r="BT22" s="129"/>
      <c r="BU22" s="129">
        <f>MID(fields!A4,19,1)</f>
      </c>
      <c r="BV22" s="129"/>
      <c r="BW22" s="129"/>
      <c r="BX22" s="129">
        <f>MID(fields!A4,20,1)</f>
      </c>
      <c r="BY22" s="129"/>
      <c r="BZ22" s="129"/>
      <c r="CA22" s="129">
        <f>MID(fields!A4,21,1)</f>
      </c>
      <c r="CB22" s="129"/>
      <c r="CC22" s="129"/>
      <c r="CD22" s="129">
        <f>MID(fields!A4,22,1)</f>
      </c>
      <c r="CE22" s="129"/>
      <c r="CF22" s="129"/>
      <c r="CG22" s="129">
        <f>MID(fields!A4,23,1)</f>
      </c>
      <c r="CH22" s="129"/>
      <c r="CI22" s="129"/>
      <c r="CJ22" s="129">
        <f>MID(fields!A4,24,1)</f>
      </c>
      <c r="CK22" s="129"/>
      <c r="CL22" s="129"/>
      <c r="CM22" s="129">
        <f>MID(fields!A4,25,1)</f>
      </c>
      <c r="CN22" s="129"/>
      <c r="CO22" s="129"/>
      <c r="CP22" s="129">
        <f>MID(fields!A4,26,1)</f>
      </c>
      <c r="CQ22" s="129"/>
      <c r="CR22" s="129"/>
      <c r="CS22" s="129">
        <f>MID(fields!A4,27,1)</f>
      </c>
      <c r="CT22" s="129"/>
      <c r="CU22" s="129"/>
      <c r="CV22" s="129">
        <f>MID(fields!A4,28,1)</f>
      </c>
      <c r="CW22" s="129"/>
      <c r="CX22" s="129"/>
      <c r="CY22" s="129">
        <f>MID(fields!A4,29,1)</f>
      </c>
      <c r="CZ22" s="129"/>
      <c r="DA22" s="129"/>
      <c r="DB22" s="129">
        <f>MID(fields!A4,30,1)</f>
      </c>
      <c r="DC22" s="129"/>
      <c r="DD22" s="129"/>
      <c r="DE22" s="129">
        <f>MID(fields!A4,31,1)</f>
      </c>
      <c r="DF22" s="129"/>
      <c r="DG22" s="129"/>
      <c r="DH22" s="129">
        <f>MID(fields!A4,32,1)</f>
      </c>
      <c r="DI22" s="129"/>
      <c r="DJ22" s="129"/>
      <c r="DK22" s="129">
        <f>MID(fields!A4,33,1)</f>
      </c>
      <c r="DL22" s="129"/>
      <c r="DM22" s="129"/>
      <c r="DN22" s="129">
        <f>MID(fields!A4,34,1)</f>
      </c>
      <c r="DO22" s="129"/>
      <c r="DP22" s="129"/>
    </row>
    <row r="23" spans="1:120" s="17" customFormat="1" ht="9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</row>
    <row r="24" spans="1:120" s="17" customFormat="1" ht="17.25" customHeight="1">
      <c r="A24" s="51" t="s">
        <v>30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34"/>
      <c r="Q24" s="34"/>
      <c r="R24" s="34"/>
      <c r="S24" s="129" t="str">
        <f>MID(fields!A5,1,1)</f>
        <v> </v>
      </c>
      <c r="T24" s="129"/>
      <c r="U24" s="129"/>
      <c r="V24" s="129">
        <f>MID(fields!A5,2,1)</f>
      </c>
      <c r="W24" s="129"/>
      <c r="X24" s="129"/>
      <c r="Y24" s="129">
        <f>MID(fields!A5,3,1)</f>
      </c>
      <c r="Z24" s="129"/>
      <c r="AA24" s="129"/>
      <c r="AB24" s="129">
        <f>MID(fields!A5,4,1)</f>
      </c>
      <c r="AC24" s="129"/>
      <c r="AD24" s="129"/>
      <c r="AE24" s="129">
        <f>MID(fields!A5,5,1)</f>
      </c>
      <c r="AF24" s="129"/>
      <c r="AG24" s="129"/>
      <c r="AH24" s="129">
        <f>MID(fields!A5,6,1)</f>
      </c>
      <c r="AI24" s="129"/>
      <c r="AJ24" s="129"/>
      <c r="AK24" s="129">
        <f>MID(fields!A5,7,1)</f>
      </c>
      <c r="AL24" s="129"/>
      <c r="AM24" s="129"/>
      <c r="AN24" s="129">
        <f>MID(fields!A5,8,1)</f>
      </c>
      <c r="AO24" s="129"/>
      <c r="AP24" s="129"/>
      <c r="AQ24" s="129">
        <f>MID(fields!A5,9,1)</f>
      </c>
      <c r="AR24" s="129"/>
      <c r="AS24" s="129"/>
      <c r="AT24" s="129">
        <f>MID(fields!A5,10,1)</f>
      </c>
      <c r="AU24" s="129"/>
      <c r="AV24" s="129"/>
      <c r="AW24" s="129">
        <f>MID(fields!A5,11,1)</f>
      </c>
      <c r="AX24" s="129"/>
      <c r="AY24" s="129"/>
      <c r="AZ24" s="129">
        <f>MID(fields!A5,12,1)</f>
      </c>
      <c r="BA24" s="129"/>
      <c r="BB24" s="129"/>
      <c r="BC24" s="129">
        <f>MID(fields!A5,13,1)</f>
      </c>
      <c r="BD24" s="129"/>
      <c r="BE24" s="129"/>
      <c r="BF24" s="129">
        <f>MID(fields!A5,14,1)</f>
      </c>
      <c r="BG24" s="129"/>
      <c r="BH24" s="129"/>
      <c r="BI24" s="129">
        <f>MID(fields!A5,15,1)</f>
      </c>
      <c r="BJ24" s="129"/>
      <c r="BK24" s="129"/>
      <c r="BL24" s="129">
        <f>MID(fields!A5,16,1)</f>
      </c>
      <c r="BM24" s="129"/>
      <c r="BN24" s="129"/>
      <c r="BO24" s="129">
        <f>MID(fields!A5,17,1)</f>
      </c>
      <c r="BP24" s="129"/>
      <c r="BQ24" s="129"/>
      <c r="BR24" s="129">
        <f>MID(fields!A5,18,1)</f>
      </c>
      <c r="BS24" s="129"/>
      <c r="BT24" s="129"/>
      <c r="BU24" s="129">
        <f>MID(fields!A5,19,1)</f>
      </c>
      <c r="BV24" s="129"/>
      <c r="BW24" s="129"/>
      <c r="BX24" s="129">
        <f>MID(fields!A5,20,1)</f>
      </c>
      <c r="BY24" s="129"/>
      <c r="BZ24" s="129"/>
      <c r="CA24" s="129">
        <f>MID(fields!A5,21,1)</f>
      </c>
      <c r="CB24" s="129"/>
      <c r="CC24" s="129"/>
      <c r="CD24" s="129">
        <f>MID(fields!A5,22,1)</f>
      </c>
      <c r="CE24" s="129"/>
      <c r="CF24" s="129"/>
      <c r="CG24" s="129">
        <f>MID(fields!A5,23,1)</f>
      </c>
      <c r="CH24" s="129"/>
      <c r="CI24" s="129"/>
      <c r="CJ24" s="129">
        <f>MID(fields!A5,24,1)</f>
      </c>
      <c r="CK24" s="129"/>
      <c r="CL24" s="129"/>
      <c r="CM24" s="129">
        <f>MID(fields!A5,25,1)</f>
      </c>
      <c r="CN24" s="129"/>
      <c r="CO24" s="129"/>
      <c r="CP24" s="129">
        <f>MID(fields!A5,26,1)</f>
      </c>
      <c r="CQ24" s="129"/>
      <c r="CR24" s="129"/>
      <c r="CS24" s="129">
        <f>MID(fields!A5,27,1)</f>
      </c>
      <c r="CT24" s="129"/>
      <c r="CU24" s="129"/>
      <c r="CV24" s="129">
        <f>MID(fields!A5,28,1)</f>
      </c>
      <c r="CW24" s="129"/>
      <c r="CX24" s="129"/>
      <c r="CY24" s="129">
        <f>MID(fields!A5,29,1)</f>
      </c>
      <c r="CZ24" s="129"/>
      <c r="DA24" s="129"/>
      <c r="DB24" s="129">
        <f>MID(fields!A5,30,1)</f>
      </c>
      <c r="DC24" s="129"/>
      <c r="DD24" s="129"/>
      <c r="DE24" s="129">
        <f>MID(fields!A5,31,1)</f>
      </c>
      <c r="DF24" s="129"/>
      <c r="DG24" s="129"/>
      <c r="DH24" s="129">
        <f>MID(fields!A5,32,1)</f>
      </c>
      <c r="DI24" s="129"/>
      <c r="DJ24" s="129"/>
      <c r="DK24" s="129">
        <f>MID(fields!A5,33,1)</f>
      </c>
      <c r="DL24" s="129"/>
      <c r="DM24" s="129"/>
      <c r="DN24" s="129">
        <f>MID(fields!A5,34,1)</f>
      </c>
      <c r="DO24" s="129"/>
      <c r="DP24" s="129"/>
    </row>
    <row r="25" spans="1:120" s="17" customFormat="1" ht="6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</row>
    <row r="26" spans="1:120" s="17" customFormat="1" ht="3.75" customHeight="1">
      <c r="A26" s="135" t="s">
        <v>75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</row>
    <row r="27" spans="1:120" s="17" customFormat="1" ht="17.2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29" t="str">
        <f>MID(fields!A6,1,1)</f>
        <v> </v>
      </c>
      <c r="T27" s="129"/>
      <c r="U27" s="129"/>
      <c r="V27" s="129">
        <f>MID(fields!A6,2,1)</f>
      </c>
      <c r="W27" s="129"/>
      <c r="X27" s="129"/>
      <c r="Y27" s="129">
        <f>MID(fields!A6,3,1)</f>
      </c>
      <c r="Z27" s="129"/>
      <c r="AA27" s="129"/>
      <c r="AB27" s="129">
        <f>MID(fields!A6,4,1)</f>
      </c>
      <c r="AC27" s="129"/>
      <c r="AD27" s="129"/>
      <c r="AE27" s="129">
        <f>MID(fields!A6,5,1)</f>
      </c>
      <c r="AF27" s="129"/>
      <c r="AG27" s="129"/>
      <c r="AH27" s="129">
        <f>MID(fields!A6,6,1)</f>
      </c>
      <c r="AI27" s="129"/>
      <c r="AJ27" s="129"/>
      <c r="AK27" s="129">
        <f>MID(fields!A6,7,1)</f>
      </c>
      <c r="AL27" s="129"/>
      <c r="AM27" s="129"/>
      <c r="AN27" s="129">
        <f>MID(fields!A6,8,1)</f>
      </c>
      <c r="AO27" s="129"/>
      <c r="AP27" s="129"/>
      <c r="AQ27" s="129">
        <f>MID(fields!A6,9,1)</f>
      </c>
      <c r="AR27" s="129"/>
      <c r="AS27" s="129"/>
      <c r="AT27" s="129">
        <f>MID(fields!A6,10,1)</f>
      </c>
      <c r="AU27" s="129"/>
      <c r="AV27" s="129"/>
      <c r="AW27" s="129">
        <f>MID(fields!A6,11,1)</f>
      </c>
      <c r="AX27" s="129"/>
      <c r="AY27" s="129"/>
      <c r="AZ27" s="129">
        <f>MID(fields!A6,12,1)</f>
      </c>
      <c r="BA27" s="129"/>
      <c r="BB27" s="129"/>
      <c r="BC27" s="129">
        <f>MID(fields!A6,13,1)</f>
      </c>
      <c r="BD27" s="129"/>
      <c r="BE27" s="129"/>
      <c r="BF27" s="129">
        <f>MID(fields!A6,14,1)</f>
      </c>
      <c r="BG27" s="129"/>
      <c r="BH27" s="129"/>
      <c r="BI27" s="129">
        <f>MID(fields!A6,15,1)</f>
      </c>
      <c r="BJ27" s="129"/>
      <c r="BK27" s="129"/>
      <c r="BL27" s="129">
        <f>MID(fields!A6,16,1)</f>
      </c>
      <c r="BM27" s="129"/>
      <c r="BN27" s="129"/>
      <c r="BO27" s="129">
        <f>MID(fields!A6,17,1)</f>
      </c>
      <c r="BP27" s="129"/>
      <c r="BQ27" s="129"/>
      <c r="BR27" s="129">
        <f>MID(fields!A6,18,1)</f>
      </c>
      <c r="BS27" s="129"/>
      <c r="BT27" s="129"/>
      <c r="BU27" s="129">
        <f>MID(fields!A6,19,1)</f>
      </c>
      <c r="BV27" s="129"/>
      <c r="BW27" s="129"/>
      <c r="BX27" s="129">
        <f>MID(fields!A6,20,1)</f>
      </c>
      <c r="BY27" s="129"/>
      <c r="BZ27" s="129"/>
      <c r="CA27" s="129">
        <f>MID(fields!A6,21,1)</f>
      </c>
      <c r="CB27" s="129"/>
      <c r="CC27" s="129"/>
      <c r="CD27" s="129">
        <f>MID(fields!A6,22,1)</f>
      </c>
      <c r="CE27" s="129"/>
      <c r="CF27" s="129"/>
      <c r="CG27" s="129">
        <f>MID(fields!A6,23,1)</f>
      </c>
      <c r="CH27" s="129"/>
      <c r="CI27" s="129"/>
      <c r="CJ27" s="129">
        <f>MID(fields!A6,24,1)</f>
      </c>
      <c r="CK27" s="129"/>
      <c r="CL27" s="129"/>
      <c r="CM27" s="129">
        <f>MID(fields!A6,25,1)</f>
      </c>
      <c r="CN27" s="129"/>
      <c r="CO27" s="129"/>
      <c r="CP27" s="129">
        <f>MID(fields!A6,26,1)</f>
      </c>
      <c r="CQ27" s="129"/>
      <c r="CR27" s="129"/>
      <c r="CS27" s="129">
        <f>MID(fields!A6,27,1)</f>
      </c>
      <c r="CT27" s="129"/>
      <c r="CU27" s="129"/>
      <c r="CV27" s="129">
        <f>MID(fields!A6,28,1)</f>
      </c>
      <c r="CW27" s="129"/>
      <c r="CX27" s="129"/>
      <c r="CY27" s="129">
        <f>MID(fields!A6,29,1)</f>
      </c>
      <c r="CZ27" s="129"/>
      <c r="DA27" s="129"/>
      <c r="DB27" s="129">
        <f>MID(fields!A6,30,1)</f>
      </c>
      <c r="DC27" s="129"/>
      <c r="DD27" s="129"/>
      <c r="DE27" s="129">
        <f>MID(fields!A6,31,1)</f>
      </c>
      <c r="DF27" s="129"/>
      <c r="DG27" s="129"/>
      <c r="DH27" s="129">
        <f>MID(fields!A6,32,1)</f>
      </c>
      <c r="DI27" s="129"/>
      <c r="DJ27" s="129"/>
      <c r="DK27" s="129">
        <f>MID(fields!A6,33,1)</f>
      </c>
      <c r="DL27" s="129"/>
      <c r="DM27" s="129"/>
      <c r="DN27" s="129">
        <f>MID(fields!A6,34,1)</f>
      </c>
      <c r="DO27" s="129"/>
      <c r="DP27" s="129"/>
    </row>
    <row r="28" spans="1:120" s="17" customFormat="1" ht="3.7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s="13" customFormat="1" ht="9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</row>
    <row r="30" spans="1:120" s="17" customFormat="1" ht="17.25" customHeight="1">
      <c r="A30" s="50" t="s">
        <v>79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34"/>
      <c r="Q30" s="34"/>
      <c r="R30" s="34"/>
      <c r="S30" s="34"/>
      <c r="T30" s="34"/>
      <c r="U30" s="34"/>
      <c r="V30" s="34"/>
      <c r="W30" s="34"/>
      <c r="AE30" s="139" t="s">
        <v>2</v>
      </c>
      <c r="AF30" s="129"/>
      <c r="AG30" s="129"/>
      <c r="AH30" s="139" t="s">
        <v>39</v>
      </c>
      <c r="AI30" s="129"/>
      <c r="AJ30" s="129"/>
      <c r="AK30" s="139" t="s">
        <v>83</v>
      </c>
      <c r="AL30" s="129"/>
      <c r="AM30" s="129"/>
      <c r="AN30" s="139" t="s">
        <v>128</v>
      </c>
      <c r="AO30" s="129"/>
      <c r="AP30" s="129"/>
      <c r="AQ30" s="139" t="s">
        <v>129</v>
      </c>
      <c r="AR30" s="129"/>
      <c r="AS30" s="129"/>
      <c r="AT30" s="139" t="s">
        <v>130</v>
      </c>
      <c r="AU30" s="129"/>
      <c r="AV30" s="129"/>
      <c r="AW30" s="139" t="s">
        <v>131</v>
      </c>
      <c r="AX30" s="129"/>
      <c r="AY30" s="129"/>
      <c r="AZ30" s="139" t="s">
        <v>132</v>
      </c>
      <c r="BA30" s="129"/>
      <c r="BB30" s="129"/>
      <c r="BC30" s="139" t="s">
        <v>108</v>
      </c>
      <c r="BD30" s="129"/>
      <c r="BE30" s="129"/>
      <c r="BF30" s="139" t="s">
        <v>108</v>
      </c>
      <c r="BG30" s="129"/>
      <c r="BH30" s="129"/>
      <c r="BI30" s="139" t="s">
        <v>108</v>
      </c>
      <c r="BJ30" s="129"/>
      <c r="BK30" s="129"/>
      <c r="BL30" s="139" t="s">
        <v>108</v>
      </c>
      <c r="BM30" s="129"/>
      <c r="BN30" s="129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</row>
    <row r="31" spans="1:120" s="13" customFormat="1" ht="8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s="13" customFormat="1" ht="3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9"/>
      <c r="R32" s="29"/>
      <c r="S32" s="29"/>
      <c r="T32" s="29"/>
      <c r="U32" s="29"/>
      <c r="V32" s="29"/>
      <c r="W32" s="143" t="s">
        <v>32</v>
      </c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</row>
    <row r="33" spans="1:120" s="13" customFormat="1" ht="17.25" customHeight="1">
      <c r="A33" s="31" t="s">
        <v>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41" t="str">
        <f>MID(fields!A8,1,1)</f>
        <v>1</v>
      </c>
      <c r="Q33" s="142"/>
      <c r="R33" s="140"/>
      <c r="S33" s="29"/>
      <c r="T33" s="29"/>
      <c r="U33" s="29"/>
      <c r="V33" s="29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29"/>
      <c r="AL33" s="29"/>
      <c r="AM33" s="29"/>
      <c r="AN33" s="29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</row>
    <row r="34" spans="1:120" s="13" customFormat="1" ht="3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9"/>
      <c r="R34" s="29"/>
      <c r="S34" s="29"/>
      <c r="T34" s="29"/>
      <c r="U34" s="29"/>
      <c r="V34" s="29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29"/>
      <c r="AL34" s="29"/>
      <c r="AM34" s="29"/>
      <c r="AN34" s="29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</row>
    <row r="35" spans="1:120" s="13" customFormat="1" ht="37.5" customHeight="1">
      <c r="A35" s="52" t="s">
        <v>33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s="17" customFormat="1" ht="17.25" customHeight="1">
      <c r="A36" s="32" t="s">
        <v>34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129" t="str">
        <f>MID(fields!A9,1,1)</f>
        <v>1</v>
      </c>
      <c r="X36" s="129"/>
      <c r="Y36" s="129"/>
      <c r="Z36" s="139" t="s">
        <v>129</v>
      </c>
      <c r="AA36" s="129"/>
      <c r="AB36" s="129"/>
      <c r="AC36" s="136" t="s">
        <v>3</v>
      </c>
      <c r="AD36" s="137"/>
      <c r="AE36" s="138"/>
      <c r="AF36" s="144" t="s">
        <v>1</v>
      </c>
      <c r="AG36" s="129"/>
      <c r="AH36" s="129"/>
      <c r="AI36" s="139" t="s">
        <v>83</v>
      </c>
      <c r="AJ36" s="129"/>
      <c r="AK36" s="141"/>
      <c r="AL36" s="136" t="s">
        <v>3</v>
      </c>
      <c r="AM36" s="137"/>
      <c r="AN36" s="138"/>
      <c r="AO36" s="140" t="str">
        <f>MID(fields!A9,7,1)</f>
        <v>1</v>
      </c>
      <c r="AP36" s="129"/>
      <c r="AQ36" s="129"/>
      <c r="AR36" s="129" t="str">
        <f>MID(fields!A9,8,1)</f>
        <v>9</v>
      </c>
      <c r="AS36" s="129"/>
      <c r="AT36" s="129"/>
      <c r="AU36" s="139" t="s">
        <v>130</v>
      </c>
      <c r="AV36" s="129"/>
      <c r="AW36" s="129"/>
      <c r="AX36" s="139" t="s">
        <v>108</v>
      </c>
      <c r="AY36" s="129"/>
      <c r="AZ36" s="129"/>
      <c r="BG36" s="33"/>
      <c r="BH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</row>
    <row r="37" spans="1:120" s="17" customFormat="1" ht="26.25" customHeight="1">
      <c r="A37" s="46" t="s">
        <v>35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</row>
    <row r="38" spans="1:120" s="17" customFormat="1" ht="17.25" customHeight="1">
      <c r="A38" s="129" t="str">
        <f>MID(fields!A10,1,1)</f>
        <v>Г</v>
      </c>
      <c r="B38" s="129"/>
      <c r="C38" s="129"/>
      <c r="D38" s="129" t="str">
        <f>MID(fields!A10,2,1)</f>
        <v>О</v>
      </c>
      <c r="E38" s="129"/>
      <c r="F38" s="129"/>
      <c r="G38" s="129" t="str">
        <f>MID(fields!A10,3,1)</f>
        <v>Р</v>
      </c>
      <c r="H38" s="129"/>
      <c r="I38" s="129"/>
      <c r="J38" s="129" t="str">
        <f>MID(fields!A10,4,1)</f>
        <v>.</v>
      </c>
      <c r="K38" s="129"/>
      <c r="L38" s="129"/>
      <c r="M38" s="129" t="str">
        <f>MID(fields!A10,5,1)</f>
        <v> </v>
      </c>
      <c r="N38" s="129"/>
      <c r="O38" s="129"/>
      <c r="P38" s="129" t="str">
        <f>MID(fields!A10,6,1)</f>
        <v>П</v>
      </c>
      <c r="Q38" s="129"/>
      <c r="R38" s="129"/>
      <c r="S38" s="129" t="str">
        <f>MID(fields!A10,7,1)</f>
        <v>А</v>
      </c>
      <c r="T38" s="129"/>
      <c r="U38" s="129"/>
      <c r="V38" s="129" t="str">
        <f>MID(fields!A10,8,1)</f>
        <v>В</v>
      </c>
      <c r="W38" s="129"/>
      <c r="X38" s="129"/>
      <c r="Y38" s="129" t="str">
        <f>MID(fields!A10,9,1)</f>
        <v>Л</v>
      </c>
      <c r="Z38" s="129"/>
      <c r="AA38" s="129"/>
      <c r="AB38" s="129" t="str">
        <f>MID(fields!A10,10,1)</f>
        <v>О</v>
      </c>
      <c r="AC38" s="129"/>
      <c r="AD38" s="129"/>
      <c r="AE38" s="129" t="str">
        <f>MID(fields!A10,11,1)</f>
        <v>Д</v>
      </c>
      <c r="AF38" s="129"/>
      <c r="AG38" s="129"/>
      <c r="AH38" s="129" t="str">
        <f>MID(fields!A10,12,1)</f>
        <v>А</v>
      </c>
      <c r="AI38" s="129"/>
      <c r="AJ38" s="129"/>
      <c r="AK38" s="129" t="str">
        <f>MID(fields!A10,13,1)</f>
        <v>Р</v>
      </c>
      <c r="AL38" s="129"/>
      <c r="AM38" s="129"/>
      <c r="AN38" s="129" t="str">
        <f>MID(fields!A10,14,1)</f>
        <v> </v>
      </c>
      <c r="AO38" s="129"/>
      <c r="AP38" s="129"/>
      <c r="AQ38" s="129" t="str">
        <f>MID(fields!A10,15,1)</f>
        <v>К</v>
      </c>
      <c r="AR38" s="129"/>
      <c r="AS38" s="129"/>
      <c r="AT38" s="129" t="str">
        <f>MID(fields!A10,16,1)</f>
        <v>А</v>
      </c>
      <c r="AU38" s="129"/>
      <c r="AV38" s="129"/>
      <c r="AW38" s="129" t="str">
        <f>MID(fields!A10,17,1)</f>
        <v>З</v>
      </c>
      <c r="AX38" s="129"/>
      <c r="AY38" s="129"/>
      <c r="AZ38" s="129" t="str">
        <f>MID(fields!A10,18,1)</f>
        <v>А</v>
      </c>
      <c r="BA38" s="129"/>
      <c r="BB38" s="129"/>
      <c r="BC38" s="129" t="str">
        <f>MID(fields!A10,19,1)</f>
        <v>Х</v>
      </c>
      <c r="BD38" s="129"/>
      <c r="BE38" s="129"/>
      <c r="BF38" s="129" t="str">
        <f>MID(fields!A10,20,1)</f>
        <v>С</v>
      </c>
      <c r="BG38" s="129"/>
      <c r="BH38" s="129"/>
      <c r="BI38" s="129" t="str">
        <f>MID(fields!A10,21,1)</f>
        <v>К</v>
      </c>
      <c r="BJ38" s="129"/>
      <c r="BK38" s="129"/>
      <c r="BL38" s="129" t="str">
        <f>MID(fields!A10,22,1)</f>
        <v>О</v>
      </c>
      <c r="BM38" s="129"/>
      <c r="BN38" s="129"/>
      <c r="BO38" s="129" t="str">
        <f>MID(fields!A10,23,1)</f>
        <v>Й</v>
      </c>
      <c r="BP38" s="129"/>
      <c r="BQ38" s="129"/>
      <c r="BR38" s="129" t="str">
        <f>MID(fields!A10,24,1)</f>
        <v> </v>
      </c>
      <c r="BS38" s="129"/>
      <c r="BT38" s="129"/>
      <c r="BU38" s="129" t="str">
        <f>MID(fields!A10,25,1)</f>
        <v>С</v>
      </c>
      <c r="BV38" s="129"/>
      <c r="BW38" s="129"/>
      <c r="BX38" s="129" t="str">
        <f>MID(fields!A10,26,1)</f>
        <v>С</v>
      </c>
      <c r="BY38" s="129"/>
      <c r="BZ38" s="129"/>
      <c r="CA38" s="129" t="str">
        <f>MID(fields!A10,27,1)</f>
        <v>Р</v>
      </c>
      <c r="CB38" s="129"/>
      <c r="CC38" s="129"/>
      <c r="CD38" s="129">
        <f>MID(fields!A10,28,1)</f>
      </c>
      <c r="CE38" s="129"/>
      <c r="CF38" s="129"/>
      <c r="CG38" s="129">
        <f>MID(fields!A10,29,1)</f>
      </c>
      <c r="CH38" s="129"/>
      <c r="CI38" s="129"/>
      <c r="CJ38" s="129">
        <f>MID(fields!A10,30,1)</f>
      </c>
      <c r="CK38" s="129"/>
      <c r="CL38" s="129"/>
      <c r="CM38" s="129">
        <f>MID(fields!A10,31,1)</f>
      </c>
      <c r="CN38" s="129"/>
      <c r="CO38" s="129"/>
      <c r="CP38" s="129">
        <f>MID(fields!A10,32,1)</f>
      </c>
      <c r="CQ38" s="129"/>
      <c r="CR38" s="129"/>
      <c r="CS38" s="129">
        <f>MID(fields!A10,33,1)</f>
      </c>
      <c r="CT38" s="129"/>
      <c r="CU38" s="129"/>
      <c r="CV38" s="129">
        <f>MID(fields!A10,34,1)</f>
      </c>
      <c r="CW38" s="129"/>
      <c r="CX38" s="129"/>
      <c r="CY38" s="129">
        <f>MID(fields!A10,35,1)</f>
      </c>
      <c r="CZ38" s="129"/>
      <c r="DA38" s="129"/>
      <c r="DB38" s="129">
        <f>MID(fields!A10,36,1)</f>
      </c>
      <c r="DC38" s="129"/>
      <c r="DD38" s="129"/>
      <c r="DE38" s="129">
        <f>MID(fields!A10,37,1)</f>
      </c>
      <c r="DF38" s="129"/>
      <c r="DG38" s="129"/>
      <c r="DH38" s="129">
        <f>MID(fields!A10,38,1)</f>
      </c>
      <c r="DI38" s="129"/>
      <c r="DJ38" s="129"/>
      <c r="DK38" s="129">
        <f>MID(fields!A10,39,1)</f>
      </c>
      <c r="DL38" s="129"/>
      <c r="DM38" s="129"/>
      <c r="DN38" s="129">
        <f>MID(fields!A10,40,1)</f>
      </c>
      <c r="DO38" s="129"/>
      <c r="DP38" s="129"/>
    </row>
    <row r="39" spans="1:120" s="17" customFormat="1" ht="6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</row>
    <row r="40" spans="1:120" s="17" customFormat="1" ht="17.25" customHeight="1">
      <c r="A40" s="129">
        <f>MID(fields!A10,41,1)</f>
      </c>
      <c r="B40" s="129"/>
      <c r="C40" s="129"/>
      <c r="D40" s="129">
        <f>MID(fields!A10,42,1)</f>
      </c>
      <c r="E40" s="129"/>
      <c r="F40" s="129"/>
      <c r="G40" s="129">
        <f>MID(fields!A10,43,1)</f>
      </c>
      <c r="H40" s="129"/>
      <c r="I40" s="129"/>
      <c r="J40" s="129">
        <f>MID(fields!A10,44,1)</f>
      </c>
      <c r="K40" s="129"/>
      <c r="L40" s="129"/>
      <c r="M40" s="129">
        <f>MID(fields!A10,45,1)</f>
      </c>
      <c r="N40" s="129"/>
      <c r="O40" s="129"/>
      <c r="P40" s="129">
        <f>MID(fields!A10,46,1)</f>
      </c>
      <c r="Q40" s="129"/>
      <c r="R40" s="129"/>
      <c r="S40" s="129">
        <f>MID(fields!A10,47,1)</f>
      </c>
      <c r="T40" s="129"/>
      <c r="U40" s="129"/>
      <c r="V40" s="129">
        <f>MID(fields!A10,48,1)</f>
      </c>
      <c r="W40" s="129"/>
      <c r="X40" s="129"/>
      <c r="Y40" s="129">
        <f>MID(fields!A10,49,1)</f>
      </c>
      <c r="Z40" s="129"/>
      <c r="AA40" s="129"/>
      <c r="AB40" s="129">
        <f>MID(fields!A10,50,1)</f>
      </c>
      <c r="AC40" s="129"/>
      <c r="AD40" s="129"/>
      <c r="AE40" s="129">
        <f>MID(fields!A10,51,1)</f>
      </c>
      <c r="AF40" s="129"/>
      <c r="AG40" s="129"/>
      <c r="AH40" s="129">
        <f>MID(fields!A10,52,1)</f>
      </c>
      <c r="AI40" s="129"/>
      <c r="AJ40" s="129"/>
      <c r="AK40" s="129">
        <f>MID(fields!A10,53,1)</f>
      </c>
      <c r="AL40" s="129"/>
      <c r="AM40" s="129"/>
      <c r="AN40" s="129">
        <f>MID(fields!A10,54,1)</f>
      </c>
      <c r="AO40" s="129"/>
      <c r="AP40" s="129"/>
      <c r="AQ40" s="129">
        <f>MID(fields!A10,55,1)</f>
      </c>
      <c r="AR40" s="129"/>
      <c r="AS40" s="129"/>
      <c r="AT40" s="129">
        <f>MID(fields!A10,56,1)</f>
      </c>
      <c r="AU40" s="129"/>
      <c r="AV40" s="129"/>
      <c r="AW40" s="129">
        <f>MID(fields!A10,57,1)</f>
      </c>
      <c r="AX40" s="129"/>
      <c r="AY40" s="129"/>
      <c r="AZ40" s="129">
        <f>MID(fields!A10,58,1)</f>
      </c>
      <c r="BA40" s="129"/>
      <c r="BB40" s="129"/>
      <c r="BC40" s="129">
        <f>MID(fields!A10,59,1)</f>
      </c>
      <c r="BD40" s="129"/>
      <c r="BE40" s="129"/>
      <c r="BF40" s="129">
        <f>MID(fields!A10,60,1)</f>
      </c>
      <c r="BG40" s="129"/>
      <c r="BH40" s="129"/>
      <c r="BI40" s="129">
        <f>MID(fields!A10,61,1)</f>
      </c>
      <c r="BJ40" s="129"/>
      <c r="BK40" s="129"/>
      <c r="BL40" s="129">
        <f>MID(fields!A10,62,1)</f>
      </c>
      <c r="BM40" s="129"/>
      <c r="BN40" s="129"/>
      <c r="BO40" s="129">
        <f>MID(fields!A10,63,1)</f>
      </c>
      <c r="BP40" s="129"/>
      <c r="BQ40" s="129"/>
      <c r="BR40" s="129">
        <f>MID(fields!A10,64,1)</f>
      </c>
      <c r="BS40" s="129"/>
      <c r="BT40" s="129"/>
      <c r="BU40" s="129">
        <f>MID(fields!A10,65,1)</f>
      </c>
      <c r="BV40" s="129"/>
      <c r="BW40" s="129"/>
      <c r="BX40" s="129">
        <f>MID(fields!A10,66,1)</f>
      </c>
      <c r="BY40" s="129"/>
      <c r="BZ40" s="129"/>
      <c r="CA40" s="129">
        <f>MID(fields!A10,67,1)</f>
      </c>
      <c r="CB40" s="129"/>
      <c r="CC40" s="129"/>
      <c r="CD40" s="129">
        <f>MID(fields!A10,68,1)</f>
      </c>
      <c r="CE40" s="129"/>
      <c r="CF40" s="129"/>
      <c r="CG40" s="129">
        <f>MID(fields!A10,69,1)</f>
      </c>
      <c r="CH40" s="129"/>
      <c r="CI40" s="129"/>
      <c r="CJ40" s="129">
        <f>MID(fields!A10,70,1)</f>
      </c>
      <c r="CK40" s="129"/>
      <c r="CL40" s="129"/>
      <c r="CM40" s="129">
        <f>MID(fields!A10,71,1)</f>
      </c>
      <c r="CN40" s="129"/>
      <c r="CO40" s="129"/>
      <c r="CP40" s="129">
        <f>MID(fields!A10,72,1)</f>
      </c>
      <c r="CQ40" s="129"/>
      <c r="CR40" s="129"/>
      <c r="CS40" s="129">
        <f>MID(fields!A10,73,1)</f>
      </c>
      <c r="CT40" s="129"/>
      <c r="CU40" s="129"/>
      <c r="CV40" s="129">
        <f>MID(fields!A10,74,1)</f>
      </c>
      <c r="CW40" s="129"/>
      <c r="CX40" s="129"/>
      <c r="CY40" s="129">
        <f>MID(fields!A10,75,1)</f>
      </c>
      <c r="CZ40" s="129"/>
      <c r="DA40" s="129"/>
      <c r="DB40" s="129">
        <f>MID(fields!A10,76,1)</f>
      </c>
      <c r="DC40" s="129"/>
      <c r="DD40" s="129"/>
      <c r="DE40" s="129">
        <f>MID(fields!A10,77,1)</f>
      </c>
      <c r="DF40" s="129"/>
      <c r="DG40" s="129"/>
      <c r="DH40" s="129">
        <f>MID(fields!A10,78,1)</f>
      </c>
      <c r="DI40" s="129"/>
      <c r="DJ40" s="129"/>
      <c r="DK40" s="129">
        <f>MID(fields!A10,79,1)</f>
      </c>
      <c r="DL40" s="129"/>
      <c r="DM40" s="129"/>
      <c r="DN40" s="129">
        <f>MID(fields!A10,80,1)</f>
      </c>
      <c r="DO40" s="129"/>
      <c r="DP40" s="129"/>
    </row>
    <row r="41" spans="1:120" s="13" customFormat="1" ht="18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</row>
    <row r="42" spans="1:120" s="13" customFormat="1" ht="12.75" customHeight="1">
      <c r="A42" s="31" t="s">
        <v>36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</row>
    <row r="43" spans="1:120" s="13" customFormat="1" ht="9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</row>
    <row r="44" spans="1:120" s="13" customFormat="1" ht="3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143" t="s">
        <v>37</v>
      </c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</row>
    <row r="45" spans="2:120" s="13" customFormat="1" ht="17.25" customHeight="1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9"/>
      <c r="R45" s="29"/>
      <c r="S45" s="29"/>
      <c r="T45" s="29"/>
      <c r="U45" s="29"/>
      <c r="V45" s="141" t="str">
        <f>MID(fields!A11,1,1)</f>
        <v>1</v>
      </c>
      <c r="W45" s="142"/>
      <c r="X45" s="140"/>
      <c r="Y45" s="29"/>
      <c r="Z45" s="29"/>
      <c r="AA45" s="29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</row>
    <row r="46" spans="1:120" s="13" customFormat="1" ht="12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</row>
    <row r="47" spans="1:120" s="13" customFormat="1" ht="7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</row>
    <row r="48" spans="1:120" s="13" customFormat="1" ht="9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</row>
    <row r="49" spans="1:120" s="13" customFormat="1" ht="17.25" customHeight="1">
      <c r="A49" s="32" t="s">
        <v>38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129" t="str">
        <f>MID(fields!A12,1,1)</f>
        <v> </v>
      </c>
      <c r="BI49" s="129"/>
      <c r="BJ49" s="129"/>
      <c r="BK49" s="129">
        <f>MID(fields!A12,2,1)</f>
      </c>
      <c r="BL49" s="129"/>
      <c r="BM49" s="129"/>
      <c r="BN49" s="129">
        <f>MID(fields!A12,3,1)</f>
      </c>
      <c r="BO49" s="129"/>
      <c r="BP49" s="129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</row>
    <row r="50" spans="1:120" s="13" customFormat="1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134" t="s">
        <v>5</v>
      </c>
      <c r="BI50" s="134"/>
      <c r="BJ50" s="134"/>
      <c r="BK50" s="134"/>
      <c r="BL50" s="134"/>
      <c r="BM50" s="134"/>
      <c r="BN50" s="134"/>
      <c r="BO50" s="134"/>
      <c r="BP50" s="134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</row>
    <row r="51" spans="1:89" s="17" customFormat="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</row>
    <row r="52" spans="1:120" s="17" customFormat="1" ht="8.2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</row>
    <row r="53" spans="1:120" s="17" customFormat="1" ht="12.75">
      <c r="A53" s="133" t="s">
        <v>6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</row>
    <row r="54" s="17" customFormat="1" ht="14.25" customHeight="1"/>
    <row r="55" s="17" customFormat="1" ht="14.25" customHeight="1"/>
    <row r="56" s="17" customFormat="1" ht="13.5" customHeight="1"/>
    <row r="57" s="17" customFormat="1" ht="13.5" customHeight="1"/>
    <row r="58" s="17" customFormat="1" ht="13.5" customHeight="1"/>
    <row r="59" s="17" customFormat="1" ht="13.5" customHeight="1"/>
    <row r="60" s="17" customFormat="1" ht="13.5" customHeight="1"/>
    <row r="61" spans="1:89" s="17" customFormat="1" ht="12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</row>
    <row r="62" spans="1:89" s="17" customFormat="1" ht="16.5" customHeight="1">
      <c r="A62" s="13"/>
      <c r="B62" s="13"/>
      <c r="C62" s="13"/>
      <c r="D62" s="13"/>
      <c r="E62" s="13"/>
      <c r="F62" s="13"/>
      <c r="G62" s="13"/>
      <c r="H62" s="55" t="s">
        <v>81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</row>
    <row r="63" spans="1:120" s="3" customFormat="1" ht="14.25" customHeight="1">
      <c r="A63" s="128"/>
      <c r="B63" s="128"/>
      <c r="C63" s="128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N63" s="128"/>
      <c r="DO63" s="128"/>
      <c r="DP63" s="128"/>
    </row>
  </sheetData>
  <sheetProtection/>
  <mergeCells count="329">
    <mergeCell ref="BC7:BV8"/>
    <mergeCell ref="DN40:DP40"/>
    <mergeCell ref="V45:X45"/>
    <mergeCell ref="AB44:BL47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BR40:BT40"/>
    <mergeCell ref="BU40:BW40"/>
    <mergeCell ref="BX40:BZ40"/>
    <mergeCell ref="CA40:CC40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AH40:AJ40"/>
    <mergeCell ref="AK40:AM40"/>
    <mergeCell ref="AN40:AP40"/>
    <mergeCell ref="AQ40:AS40"/>
    <mergeCell ref="V40:X40"/>
    <mergeCell ref="Y40:AA40"/>
    <mergeCell ref="AB40:AD40"/>
    <mergeCell ref="AE40:AG40"/>
    <mergeCell ref="DH38:DJ38"/>
    <mergeCell ref="DK38:DM38"/>
    <mergeCell ref="DB38:DD38"/>
    <mergeCell ref="DE38:DG38"/>
    <mergeCell ref="CJ38:CL38"/>
    <mergeCell ref="CM38:CO38"/>
    <mergeCell ref="DN38:DP38"/>
    <mergeCell ref="A40:C40"/>
    <mergeCell ref="D40:F40"/>
    <mergeCell ref="G40:I40"/>
    <mergeCell ref="J40:L40"/>
    <mergeCell ref="M40:O40"/>
    <mergeCell ref="P40:R40"/>
    <mergeCell ref="S40:U40"/>
    <mergeCell ref="CV38:CX38"/>
    <mergeCell ref="CY38:DA38"/>
    <mergeCell ref="CP38:CR38"/>
    <mergeCell ref="CS38:CU38"/>
    <mergeCell ref="BX38:BZ38"/>
    <mergeCell ref="CA38:CC38"/>
    <mergeCell ref="CD38:CF38"/>
    <mergeCell ref="CG38:CI38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X36:AZ36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O36:AQ36"/>
    <mergeCell ref="AR36:AT36"/>
    <mergeCell ref="AU36:AW36"/>
    <mergeCell ref="P33:R33"/>
    <mergeCell ref="W32:AJ34"/>
    <mergeCell ref="W36:Y36"/>
    <mergeCell ref="Z36:AB36"/>
    <mergeCell ref="AC36:AE36"/>
    <mergeCell ref="AF36:AH36"/>
    <mergeCell ref="AI36:AK36"/>
    <mergeCell ref="BC30:BE30"/>
    <mergeCell ref="BF30:BH30"/>
    <mergeCell ref="BI30:BK30"/>
    <mergeCell ref="BL30:BN30"/>
    <mergeCell ref="AQ30:AS30"/>
    <mergeCell ref="AT30:AV30"/>
    <mergeCell ref="AW30:AY30"/>
    <mergeCell ref="AZ30:BB30"/>
    <mergeCell ref="AL36:AN36"/>
    <mergeCell ref="AE30:AG30"/>
    <mergeCell ref="AH30:AJ30"/>
    <mergeCell ref="AK30:AM30"/>
    <mergeCell ref="AN30:AP30"/>
    <mergeCell ref="DH19:DJ19"/>
    <mergeCell ref="BL19:BN19"/>
    <mergeCell ref="BO19:BQ19"/>
    <mergeCell ref="BR19:BT19"/>
    <mergeCell ref="BU19:BW19"/>
    <mergeCell ref="DK19:DM19"/>
    <mergeCell ref="CM19:CO19"/>
    <mergeCell ref="CP19:CR19"/>
    <mergeCell ref="CS19:CU19"/>
    <mergeCell ref="BX19:BZ19"/>
    <mergeCell ref="DN19:DP19"/>
    <mergeCell ref="DB19:DD19"/>
    <mergeCell ref="DE19:DG19"/>
    <mergeCell ref="A26:R28"/>
    <mergeCell ref="S27:U27"/>
    <mergeCell ref="V27:X27"/>
    <mergeCell ref="Y27:AA27"/>
    <mergeCell ref="CV19:CX19"/>
    <mergeCell ref="CY19:DA19"/>
    <mergeCell ref="CJ19:CL19"/>
    <mergeCell ref="CA19:CC19"/>
    <mergeCell ref="CD19:CF19"/>
    <mergeCell ref="CG19:CI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DK16:DM16"/>
    <mergeCell ref="DN16:DP16"/>
    <mergeCell ref="A18:R20"/>
    <mergeCell ref="S19:U19"/>
    <mergeCell ref="V19:X19"/>
    <mergeCell ref="Y19:AA19"/>
    <mergeCell ref="AB19:AD19"/>
    <mergeCell ref="AE19:AG19"/>
    <mergeCell ref="AH19:AJ19"/>
    <mergeCell ref="AK19:AM19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CA16:CC16"/>
    <mergeCell ref="CD16:CF16"/>
    <mergeCell ref="CG16:CI16"/>
    <mergeCell ref="CJ16:CL16"/>
    <mergeCell ref="BO16:BQ16"/>
    <mergeCell ref="BR16:BT16"/>
    <mergeCell ref="BU16:BW16"/>
    <mergeCell ref="BX16:BZ16"/>
    <mergeCell ref="BC16:BE16"/>
    <mergeCell ref="BF16:BH16"/>
    <mergeCell ref="BI16:BK16"/>
    <mergeCell ref="BL16:BN16"/>
    <mergeCell ref="AQ16:AS16"/>
    <mergeCell ref="AT16:AV16"/>
    <mergeCell ref="AW16:AY16"/>
    <mergeCell ref="AZ16:BB16"/>
    <mergeCell ref="AE16:AG16"/>
    <mergeCell ref="AH16:AJ16"/>
    <mergeCell ref="AK16:AM16"/>
    <mergeCell ref="AN16:AP16"/>
    <mergeCell ref="S16:U16"/>
    <mergeCell ref="V16:X16"/>
    <mergeCell ref="Y16:AA16"/>
    <mergeCell ref="AB16:AD16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AW14:AY14"/>
    <mergeCell ref="AZ14:BB14"/>
    <mergeCell ref="BC14:BE14"/>
    <mergeCell ref="BF14:BH14"/>
    <mergeCell ref="AH14:AJ14"/>
    <mergeCell ref="AN14:AP14"/>
    <mergeCell ref="AQ14:AS14"/>
    <mergeCell ref="AT14:AV14"/>
    <mergeCell ref="V14:X14"/>
    <mergeCell ref="Y14:AA14"/>
    <mergeCell ref="AB14:AD14"/>
    <mergeCell ref="AE14:AG14"/>
    <mergeCell ref="A53:DP53"/>
    <mergeCell ref="BH49:BJ49"/>
    <mergeCell ref="BK49:BM49"/>
    <mergeCell ref="BN49:BP49"/>
    <mergeCell ref="BH50:BP50"/>
    <mergeCell ref="DN27:DP27"/>
    <mergeCell ref="CG27:CI27"/>
    <mergeCell ref="CJ27:CL27"/>
    <mergeCell ref="CM27:CO27"/>
    <mergeCell ref="CP27:CR27"/>
    <mergeCell ref="DB27:DD27"/>
    <mergeCell ref="DE27:DG27"/>
    <mergeCell ref="DH27:DJ27"/>
    <mergeCell ref="DK27:DM27"/>
    <mergeCell ref="CS27:CU27"/>
    <mergeCell ref="CV27:CX27"/>
    <mergeCell ref="CY27:DA27"/>
    <mergeCell ref="CD27:CF27"/>
    <mergeCell ref="BR27:BT27"/>
    <mergeCell ref="BU27:BW27"/>
    <mergeCell ref="BX27:BZ27"/>
    <mergeCell ref="CA27:CC27"/>
    <mergeCell ref="BF27:BH27"/>
    <mergeCell ref="BI27:BK27"/>
    <mergeCell ref="BL27:BN27"/>
    <mergeCell ref="BO27:BQ27"/>
    <mergeCell ref="AT27:AV27"/>
    <mergeCell ref="AW27:AY27"/>
    <mergeCell ref="AZ27:BB27"/>
    <mergeCell ref="BC27:BE27"/>
    <mergeCell ref="AH27:AJ27"/>
    <mergeCell ref="AK27:AM27"/>
    <mergeCell ref="AN27:AP27"/>
    <mergeCell ref="AQ27:AS27"/>
    <mergeCell ref="AB27:AD27"/>
    <mergeCell ref="AE27:AG27"/>
    <mergeCell ref="DH24:DJ24"/>
    <mergeCell ref="DK24:DM24"/>
    <mergeCell ref="CJ24:CL24"/>
    <mergeCell ref="CM24:CO24"/>
    <mergeCell ref="CP24:CR24"/>
    <mergeCell ref="CS24:CU24"/>
    <mergeCell ref="BX24:BZ24"/>
    <mergeCell ref="CA24:CC24"/>
    <mergeCell ref="DN24:DP24"/>
    <mergeCell ref="CV24:CX24"/>
    <mergeCell ref="CY24:DA24"/>
    <mergeCell ref="DB24:DD24"/>
    <mergeCell ref="DE24:DG24"/>
    <mergeCell ref="CD24:CF24"/>
    <mergeCell ref="CG24:CI24"/>
    <mergeCell ref="BL24:BN24"/>
    <mergeCell ref="BO24:BQ24"/>
    <mergeCell ref="BR24:BT24"/>
    <mergeCell ref="BU24:BW24"/>
    <mergeCell ref="AZ24:BB24"/>
    <mergeCell ref="BC24:BE24"/>
    <mergeCell ref="BF24:BH24"/>
    <mergeCell ref="BI24:BK24"/>
    <mergeCell ref="AN24:AP24"/>
    <mergeCell ref="AQ24:AS24"/>
    <mergeCell ref="AT24:AV24"/>
    <mergeCell ref="AW24:AY24"/>
    <mergeCell ref="AB24:AD24"/>
    <mergeCell ref="AE24:AG24"/>
    <mergeCell ref="AH24:AJ24"/>
    <mergeCell ref="AK24:AM24"/>
    <mergeCell ref="DN22:DP22"/>
    <mergeCell ref="S24:U24"/>
    <mergeCell ref="V24:X24"/>
    <mergeCell ref="Y24:AA24"/>
    <mergeCell ref="DB22:DD22"/>
    <mergeCell ref="DE22:DG22"/>
    <mergeCell ref="DH22:DJ22"/>
    <mergeCell ref="DK22:DM22"/>
    <mergeCell ref="CP22:CR22"/>
    <mergeCell ref="CS22:CU22"/>
    <mergeCell ref="BF22:BH22"/>
    <mergeCell ref="BI22:BK22"/>
    <mergeCell ref="BX22:BZ22"/>
    <mergeCell ref="CA22:CC22"/>
    <mergeCell ref="CV22:CX22"/>
    <mergeCell ref="CY22:DA22"/>
    <mergeCell ref="CD22:CF22"/>
    <mergeCell ref="CG22:CI22"/>
    <mergeCell ref="CJ22:CL22"/>
    <mergeCell ref="CM22:CO22"/>
    <mergeCell ref="AT22:AV22"/>
    <mergeCell ref="AW22:AY22"/>
    <mergeCell ref="S22:U22"/>
    <mergeCell ref="DN63:DP63"/>
    <mergeCell ref="BL22:BN22"/>
    <mergeCell ref="BO22:BQ22"/>
    <mergeCell ref="BR22:BT22"/>
    <mergeCell ref="BU22:BW22"/>
    <mergeCell ref="AZ22:BB22"/>
    <mergeCell ref="BC22:BE22"/>
    <mergeCell ref="A63:C63"/>
    <mergeCell ref="A10:DP1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CB1:DP5"/>
    <mergeCell ref="A1:C1"/>
    <mergeCell ref="AK14:AM14"/>
    <mergeCell ref="Y1:AA1"/>
    <mergeCell ref="BX4:BZ4"/>
    <mergeCell ref="BL4:BQ4"/>
    <mergeCell ref="BR4:BT4"/>
    <mergeCell ref="BU4:BW4"/>
    <mergeCell ref="A9:DP9"/>
    <mergeCell ref="S14:U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765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6">
      <selection activeCell="BO34" sqref="BO34"/>
    </sheetView>
  </sheetViews>
  <sheetFormatPr defaultColWidth="0.875" defaultRowHeight="12.75"/>
  <cols>
    <col min="1" max="16384" width="0.875" style="57" customWidth="1"/>
  </cols>
  <sheetData>
    <row r="1" spans="1:120" s="59" customFormat="1" ht="14.25" customHeight="1">
      <c r="A1" s="149"/>
      <c r="B1" s="149"/>
      <c r="C1" s="14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Y1" s="149"/>
      <c r="Z1" s="149"/>
      <c r="AA1" s="149"/>
      <c r="AD1" s="60"/>
      <c r="AE1" s="60"/>
      <c r="AF1" s="60"/>
      <c r="AG1" s="60"/>
      <c r="AH1" s="60"/>
      <c r="AI1" s="60"/>
      <c r="AJ1" s="60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62"/>
      <c r="CJ1" s="63"/>
      <c r="CK1" s="63"/>
      <c r="CL1" s="63"/>
      <c r="CM1" s="63"/>
      <c r="CN1" s="63"/>
      <c r="CO1" s="63"/>
      <c r="CP1" s="63"/>
      <c r="CQ1" s="63"/>
      <c r="CR1" s="62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5"/>
      <c r="DH1" s="65"/>
      <c r="DI1" s="65"/>
      <c r="DJ1" s="65"/>
      <c r="DK1" s="65"/>
      <c r="DL1" s="65"/>
      <c r="DM1" s="65"/>
      <c r="DN1" s="65"/>
      <c r="DO1" s="65"/>
      <c r="DP1" s="66"/>
    </row>
    <row r="2" spans="1:120" s="59" customFormat="1" ht="3" customHeight="1">
      <c r="A2" s="67"/>
      <c r="B2" s="67"/>
      <c r="C2" s="6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Y2" s="58"/>
      <c r="Z2" s="58"/>
      <c r="AA2" s="58"/>
      <c r="AC2" s="68"/>
      <c r="AD2" s="60"/>
      <c r="AE2" s="60"/>
      <c r="AF2" s="60"/>
      <c r="AG2" s="60"/>
      <c r="AH2" s="60"/>
      <c r="AI2" s="60"/>
      <c r="AJ2" s="60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U2" s="58"/>
      <c r="BV2" s="58"/>
      <c r="BW2" s="58"/>
      <c r="BX2" s="58"/>
      <c r="BY2" s="58"/>
      <c r="BZ2" s="58"/>
      <c r="CA2" s="58"/>
      <c r="CB2" s="69"/>
      <c r="CC2" s="69"/>
      <c r="CD2" s="58"/>
      <c r="CE2" s="58"/>
      <c r="CF2" s="58"/>
      <c r="CG2" s="58"/>
      <c r="CH2" s="58"/>
      <c r="CI2" s="63"/>
      <c r="CJ2" s="63"/>
      <c r="CK2" s="63"/>
      <c r="CL2" s="63"/>
      <c r="CM2" s="63"/>
      <c r="CN2" s="63"/>
      <c r="CO2" s="63"/>
      <c r="CP2" s="63"/>
      <c r="CQ2" s="63"/>
      <c r="CR2" s="65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5"/>
      <c r="DH2" s="65"/>
      <c r="DI2" s="65"/>
      <c r="DJ2" s="65"/>
      <c r="DK2" s="65"/>
      <c r="DL2" s="65"/>
      <c r="DM2" s="65"/>
      <c r="DN2" s="65"/>
      <c r="DO2" s="65"/>
      <c r="DP2" s="65"/>
    </row>
    <row r="3" spans="1:120" s="59" customFormat="1" ht="4.5" customHeight="1">
      <c r="A3" s="67"/>
      <c r="B3" s="67"/>
      <c r="C3" s="6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Y3" s="58"/>
      <c r="Z3" s="58"/>
      <c r="AA3" s="58"/>
      <c r="AC3" s="70"/>
      <c r="AD3" s="70"/>
      <c r="AE3" s="70"/>
      <c r="AF3" s="70"/>
      <c r="AG3" s="70"/>
      <c r="AH3" s="70"/>
      <c r="AI3" s="70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69"/>
      <c r="CC3" s="69"/>
      <c r="CD3" s="58"/>
      <c r="CE3" s="58"/>
      <c r="CF3" s="58"/>
      <c r="CG3" s="58"/>
      <c r="CH3" s="58"/>
      <c r="CI3" s="63"/>
      <c r="CJ3" s="63"/>
      <c r="CK3" s="63"/>
      <c r="CL3" s="63"/>
      <c r="CM3" s="63"/>
      <c r="CN3" s="63"/>
      <c r="CO3" s="63"/>
      <c r="CP3" s="63"/>
      <c r="CQ3" s="63"/>
      <c r="CR3" s="65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5"/>
      <c r="DH3" s="65"/>
      <c r="DI3" s="65"/>
      <c r="DJ3" s="65"/>
      <c r="DK3" s="65"/>
      <c r="DL3" s="65"/>
      <c r="DM3" s="65"/>
      <c r="DN3" s="65"/>
      <c r="DO3" s="65"/>
      <c r="DP3" s="65"/>
    </row>
    <row r="4" spans="1:120" s="59" customFormat="1" ht="17.25" customHeight="1">
      <c r="A4" s="71"/>
      <c r="B4" s="71"/>
      <c r="C4" s="71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Y4" s="58"/>
      <c r="Z4" s="58"/>
      <c r="AA4" s="58"/>
      <c r="BL4" s="151" t="s">
        <v>0</v>
      </c>
      <c r="BM4" s="151"/>
      <c r="BN4" s="151"/>
      <c r="BO4" s="151"/>
      <c r="BP4" s="151"/>
      <c r="BQ4" s="151"/>
      <c r="BR4" s="150" t="s">
        <v>1</v>
      </c>
      <c r="BS4" s="150"/>
      <c r="BT4" s="150"/>
      <c r="BU4" s="150" t="s">
        <v>1</v>
      </c>
      <c r="BV4" s="150"/>
      <c r="BW4" s="150"/>
      <c r="BX4" s="150" t="s">
        <v>39</v>
      </c>
      <c r="BY4" s="150"/>
      <c r="BZ4" s="150"/>
      <c r="CA4" s="72"/>
      <c r="CB4" s="72"/>
      <c r="CC4" s="72"/>
      <c r="CD4" s="72"/>
      <c r="CE4" s="72"/>
      <c r="CF4" s="72"/>
      <c r="CG4" s="72"/>
      <c r="CH4" s="72"/>
      <c r="CI4" s="62"/>
      <c r="CJ4" s="62"/>
      <c r="CK4" s="63"/>
      <c r="CL4" s="63"/>
      <c r="CM4" s="63"/>
      <c r="CN4" s="63"/>
      <c r="CO4" s="63"/>
      <c r="CP4" s="63"/>
      <c r="CQ4" s="63"/>
      <c r="CR4" s="65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5"/>
      <c r="DH4" s="65"/>
      <c r="DI4" s="65"/>
      <c r="DJ4" s="65"/>
      <c r="DK4" s="65"/>
      <c r="DL4" s="65"/>
      <c r="DM4" s="65"/>
      <c r="DN4" s="65"/>
      <c r="DO4" s="65"/>
      <c r="DP4" s="65"/>
    </row>
    <row r="5" spans="1:120" s="59" customFormat="1" ht="11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BZ5" s="58"/>
      <c r="CA5" s="58"/>
      <c r="CB5" s="58"/>
      <c r="CC5" s="58"/>
      <c r="CD5" s="58"/>
      <c r="CE5" s="58"/>
      <c r="CF5" s="58"/>
      <c r="CG5" s="58"/>
      <c r="CH5" s="58"/>
      <c r="CI5" s="73"/>
      <c r="CJ5" s="73"/>
      <c r="CK5" s="73"/>
      <c r="CL5" s="73"/>
      <c r="CM5" s="73"/>
      <c r="CN5" s="73"/>
      <c r="CO5" s="73"/>
      <c r="CP5" s="73"/>
      <c r="CQ5" s="73"/>
      <c r="CR5" s="74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4"/>
      <c r="DH5" s="74"/>
      <c r="DI5" s="74"/>
      <c r="DJ5" s="74"/>
      <c r="DK5" s="74"/>
      <c r="DL5" s="74"/>
      <c r="DM5" s="74"/>
      <c r="DN5" s="74"/>
      <c r="DO5" s="74"/>
      <c r="DP5" s="74"/>
    </row>
    <row r="6" spans="1:120" s="59" customFormat="1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BZ6" s="58"/>
      <c r="CA6" s="58"/>
      <c r="CB6" s="58"/>
      <c r="CC6" s="58"/>
      <c r="CD6" s="58"/>
      <c r="CE6" s="58"/>
      <c r="CF6" s="58"/>
      <c r="CG6" s="58"/>
      <c r="CH6" s="58"/>
      <c r="CI6" s="73"/>
      <c r="CJ6" s="73"/>
      <c r="CK6" s="73"/>
      <c r="CL6" s="73"/>
      <c r="CM6" s="73"/>
      <c r="CN6" s="73"/>
      <c r="CO6" s="73"/>
      <c r="CP6" s="73"/>
      <c r="CQ6" s="73"/>
      <c r="CR6" s="74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4"/>
      <c r="DH6" s="74"/>
      <c r="DI6" s="74"/>
      <c r="DJ6" s="74"/>
      <c r="DK6" s="74"/>
      <c r="DL6" s="74"/>
      <c r="DM6" s="74"/>
      <c r="DN6" s="74"/>
      <c r="DO6" s="74"/>
      <c r="DP6" s="74"/>
    </row>
    <row r="7" spans="1:120" s="78" customFormat="1" ht="14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57"/>
      <c r="R7" s="57"/>
      <c r="S7" s="57"/>
      <c r="T7" s="57"/>
      <c r="U7" s="57"/>
      <c r="V7" s="57"/>
      <c r="W7" s="57"/>
      <c r="X7" s="57"/>
      <c r="Y7" s="57"/>
      <c r="Z7" s="77"/>
      <c r="AA7" s="77"/>
      <c r="AB7" s="77"/>
      <c r="AC7" s="77"/>
      <c r="AD7" s="77"/>
      <c r="AE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V7" s="77"/>
      <c r="AW7" s="77"/>
      <c r="AX7" s="79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80" t="s">
        <v>21</v>
      </c>
    </row>
    <row r="8" spans="1:120" s="40" customFormat="1" ht="15" customHeight="1">
      <c r="A8" s="38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9"/>
      <c r="AP8" s="39"/>
      <c r="AQ8" s="39"/>
      <c r="AR8" s="39"/>
      <c r="AS8" s="39"/>
      <c r="AT8" s="39"/>
      <c r="AU8" s="39"/>
      <c r="AV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42"/>
    </row>
    <row r="9" spans="2:120" s="40" customFormat="1" ht="12.7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9"/>
      <c r="AP9" s="39"/>
      <c r="AQ9" s="39"/>
      <c r="AR9" s="39"/>
      <c r="AS9" s="39"/>
      <c r="AT9" s="39"/>
      <c r="AU9" s="39"/>
      <c r="AV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42"/>
    </row>
    <row r="10" spans="1:120" s="78" customFormat="1" ht="30.75" customHeight="1">
      <c r="A10" s="81" t="s">
        <v>40</v>
      </c>
      <c r="B10" s="4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  <c r="R10" s="83"/>
      <c r="S10" s="83"/>
      <c r="T10" s="83"/>
      <c r="U10" s="83"/>
      <c r="V10" s="83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42"/>
    </row>
    <row r="11" spans="1:120" s="41" customFormat="1" ht="17.25" customHeight="1">
      <c r="A11" s="43" t="s">
        <v>41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139" t="s">
        <v>2</v>
      </c>
      <c r="Z11" s="129"/>
      <c r="AA11" s="129"/>
      <c r="AB11" s="139" t="s">
        <v>39</v>
      </c>
      <c r="AC11" s="129"/>
      <c r="AD11" s="129"/>
      <c r="AE11" s="139" t="s">
        <v>83</v>
      </c>
      <c r="AF11" s="129"/>
      <c r="AG11" s="129"/>
      <c r="AH11" s="139" t="s">
        <v>128</v>
      </c>
      <c r="AI11" s="129"/>
      <c r="AJ11" s="129"/>
      <c r="AK11" s="139" t="s">
        <v>129</v>
      </c>
      <c r="AL11" s="129"/>
      <c r="AM11" s="129"/>
      <c r="AN11" s="139" t="s">
        <v>130</v>
      </c>
      <c r="AO11" s="129"/>
      <c r="AP11" s="129"/>
      <c r="AT11" s="85"/>
      <c r="AU11" s="85"/>
      <c r="AV11" s="85"/>
      <c r="AW11" s="85" t="s">
        <v>42</v>
      </c>
      <c r="BB11" s="85"/>
      <c r="BC11" s="85"/>
      <c r="BD11" s="85"/>
      <c r="BE11" s="85"/>
      <c r="BF11" s="85"/>
      <c r="BG11" s="85"/>
      <c r="BH11" s="85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129" t="str">
        <f>MID(fields!A14,1,1)</f>
        <v>5</v>
      </c>
      <c r="CH11" s="129"/>
      <c r="CI11" s="129"/>
      <c r="CJ11" s="129" t="str">
        <f>MID(fields!A14,2,1)</f>
        <v>4</v>
      </c>
      <c r="CK11" s="129"/>
      <c r="CL11" s="129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</row>
    <row r="12" spans="2:120" s="41" customFormat="1" ht="15" customHeight="1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X12" s="43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152" t="s">
        <v>5</v>
      </c>
      <c r="CH12" s="152"/>
      <c r="CI12" s="152"/>
      <c r="CJ12" s="152"/>
      <c r="CK12" s="152"/>
      <c r="CL12" s="152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</row>
    <row r="13" spans="1:84" s="41" customFormat="1" ht="21.75" customHeight="1">
      <c r="A13" s="88" t="s">
        <v>43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X13" s="40"/>
      <c r="Y13" s="40"/>
      <c r="Z13" s="40"/>
      <c r="AA13" s="40"/>
      <c r="AK13" s="88" t="s">
        <v>11</v>
      </c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</row>
    <row r="14" spans="1:120" s="41" customFormat="1" ht="17.25" customHeight="1">
      <c r="A14" s="129" t="str">
        <f>MID(fields!A15,1,1)</f>
        <v> </v>
      </c>
      <c r="B14" s="129"/>
      <c r="C14" s="129"/>
      <c r="D14" s="129">
        <f>MID(fields!A15,2,1)</f>
      </c>
      <c r="E14" s="129"/>
      <c r="F14" s="129"/>
      <c r="G14" s="129">
        <f>MID(fields!A15,3,1)</f>
      </c>
      <c r="H14" s="129"/>
      <c r="I14" s="129"/>
      <c r="J14" s="129">
        <f>MID(fields!A15,4,1)</f>
      </c>
      <c r="K14" s="129"/>
      <c r="L14" s="129"/>
      <c r="M14" s="129">
        <f>MID(fields!A15,5,1)</f>
      </c>
      <c r="N14" s="129"/>
      <c r="O14" s="129"/>
      <c r="P14" s="129">
        <f>MID(fields!A15,6,1)</f>
      </c>
      <c r="Q14" s="129"/>
      <c r="R14" s="129"/>
      <c r="S14" s="129">
        <f>MID(fields!A15,7,1)</f>
      </c>
      <c r="T14" s="129"/>
      <c r="U14" s="129"/>
      <c r="V14" s="129">
        <f>MID(fields!A15,8,1)</f>
      </c>
      <c r="W14" s="129"/>
      <c r="X14" s="129"/>
      <c r="Y14" s="129">
        <f>MID(fields!A15,9,1)</f>
      </c>
      <c r="Z14" s="129"/>
      <c r="AA14" s="129"/>
      <c r="AB14" s="129">
        <f>MID(fields!A15,10,1)</f>
      </c>
      <c r="AC14" s="129"/>
      <c r="AD14" s="129"/>
      <c r="AE14" s="120"/>
      <c r="AF14" s="121"/>
      <c r="AG14" s="121"/>
      <c r="AH14" s="121"/>
      <c r="AI14" s="121"/>
      <c r="AJ14" s="122"/>
      <c r="AK14" s="129" t="str">
        <f>MID(fields!A16,1,1)</f>
        <v> </v>
      </c>
      <c r="AL14" s="129"/>
      <c r="AM14" s="129"/>
      <c r="AN14" s="129">
        <f>MID(fields!A16,2,1)</f>
      </c>
      <c r="AO14" s="129"/>
      <c r="AP14" s="129"/>
      <c r="AQ14" s="129">
        <f>MID(fields!A16,3,1)</f>
      </c>
      <c r="AR14" s="129"/>
      <c r="AS14" s="129"/>
      <c r="AT14" s="129">
        <f>MID(fields!A16,4,1)</f>
      </c>
      <c r="AU14" s="129"/>
      <c r="AV14" s="129"/>
      <c r="AW14" s="129">
        <f>MID(fields!A16,5,1)</f>
      </c>
      <c r="AX14" s="129"/>
      <c r="AY14" s="129"/>
      <c r="AZ14" s="129">
        <f>MID(fields!A16,6,1)</f>
      </c>
      <c r="BA14" s="129"/>
      <c r="BB14" s="129"/>
      <c r="BC14" s="129">
        <f>MID(fields!A16,7,1)</f>
      </c>
      <c r="BD14" s="129"/>
      <c r="BE14" s="129"/>
      <c r="BF14" s="129">
        <f>MID(fields!A16,8,1)</f>
      </c>
      <c r="BG14" s="129"/>
      <c r="BH14" s="129"/>
      <c r="BI14" s="129">
        <f>MID(fields!A16,9,1)</f>
      </c>
      <c r="BJ14" s="129"/>
      <c r="BK14" s="129"/>
      <c r="BL14" s="129">
        <f>MID(fields!A16,10,1)</f>
      </c>
      <c r="BM14" s="129"/>
      <c r="BN14" s="129"/>
      <c r="BO14" s="129">
        <f>MID(fields!A16,11,1)</f>
      </c>
      <c r="BP14" s="129"/>
      <c r="BQ14" s="129"/>
      <c r="BR14" s="129">
        <f>MID(fields!A16,12,1)</f>
      </c>
      <c r="BS14" s="129"/>
      <c r="BT14" s="129"/>
      <c r="BU14" s="129">
        <f>MID(fields!A16,13,1)</f>
      </c>
      <c r="BV14" s="129"/>
      <c r="BW14" s="129"/>
      <c r="BX14" s="129">
        <f>MID(fields!A16,14,1)</f>
      </c>
      <c r="BY14" s="129"/>
      <c r="BZ14" s="129"/>
      <c r="CA14" s="129">
        <f>MID(fields!A16,15,1)</f>
      </c>
      <c r="CB14" s="129"/>
      <c r="CC14" s="129"/>
      <c r="CD14" s="129">
        <f>MID(fields!A16,16,1)</f>
      </c>
      <c r="CE14" s="129"/>
      <c r="CF14" s="129"/>
      <c r="CG14" s="129">
        <f>MID(fields!A16,17,1)</f>
      </c>
      <c r="CH14" s="129"/>
      <c r="CI14" s="129"/>
      <c r="CJ14" s="129">
        <f>MID(fields!A16,18,1)</f>
      </c>
      <c r="CK14" s="129"/>
      <c r="CL14" s="129"/>
      <c r="CM14" s="129">
        <f>MID(fields!A16,19,1)</f>
      </c>
      <c r="CN14" s="129"/>
      <c r="CO14" s="129"/>
      <c r="CP14" s="129">
        <f>MID(fields!A16,20,1)</f>
      </c>
      <c r="CQ14" s="129"/>
      <c r="CR14" s="129"/>
      <c r="CS14" s="129">
        <f>MID(fields!A16,21,1)</f>
      </c>
      <c r="CT14" s="129"/>
      <c r="CU14" s="129"/>
      <c r="CV14" s="129">
        <f>MID(fields!A16,22,1)</f>
      </c>
      <c r="CW14" s="129"/>
      <c r="CX14" s="129"/>
      <c r="CY14" s="129">
        <f>MID(fields!A16,23,1)</f>
      </c>
      <c r="CZ14" s="129"/>
      <c r="DA14" s="129"/>
      <c r="DB14" s="129">
        <f>MID(fields!A16,24,1)</f>
      </c>
      <c r="DC14" s="129"/>
      <c r="DD14" s="129"/>
      <c r="DE14" s="129">
        <f>MID(fields!A16,25,1)</f>
      </c>
      <c r="DF14" s="129"/>
      <c r="DG14" s="129"/>
      <c r="DH14" s="129">
        <f>MID(fields!A16,26,1)</f>
      </c>
      <c r="DI14" s="129"/>
      <c r="DJ14" s="129"/>
      <c r="DK14" s="129">
        <f>MID(fields!A16,27,1)</f>
      </c>
      <c r="DL14" s="129"/>
      <c r="DM14" s="129"/>
      <c r="DN14" s="129">
        <f>MID(fields!A16,28,1)</f>
      </c>
      <c r="DO14" s="129"/>
      <c r="DP14" s="129"/>
    </row>
    <row r="15" spans="1:120" s="41" customFormat="1" ht="9.7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</row>
    <row r="16" spans="1:120" s="41" customFormat="1" ht="17.25" customHeight="1">
      <c r="A16" s="129">
        <f>MID(fields!A16,29,1)</f>
      </c>
      <c r="B16" s="129"/>
      <c r="C16" s="129"/>
      <c r="D16" s="129">
        <f>MID(fields!A16,30,1)</f>
      </c>
      <c r="E16" s="129"/>
      <c r="F16" s="129"/>
      <c r="G16" s="129">
        <f>MID(fields!A16,31,1)</f>
      </c>
      <c r="H16" s="129"/>
      <c r="I16" s="129"/>
      <c r="J16" s="129">
        <f>MID(fields!A16,32,1)</f>
      </c>
      <c r="K16" s="129"/>
      <c r="L16" s="129"/>
      <c r="M16" s="129">
        <f>MID(fields!A16,33,1)</f>
      </c>
      <c r="N16" s="129"/>
      <c r="O16" s="129"/>
      <c r="P16" s="129">
        <f>MID(fields!A16,34,1)</f>
      </c>
      <c r="Q16" s="129"/>
      <c r="R16" s="129"/>
      <c r="S16" s="129">
        <f>MID(fields!A16,35,1)</f>
      </c>
      <c r="T16" s="129"/>
      <c r="U16" s="129"/>
      <c r="V16" s="129">
        <f>MID(fields!A16,36,1)</f>
      </c>
      <c r="W16" s="129"/>
      <c r="X16" s="129"/>
      <c r="Y16" s="129">
        <f>MID(fields!A16,37,1)</f>
      </c>
      <c r="Z16" s="129"/>
      <c r="AA16" s="129"/>
      <c r="AB16" s="129">
        <f>MID(fields!A16,38,1)</f>
      </c>
      <c r="AC16" s="129"/>
      <c r="AD16" s="129"/>
      <c r="AE16" s="129">
        <f>MID(fields!A16,39,1)</f>
      </c>
      <c r="AF16" s="129"/>
      <c r="AG16" s="129"/>
      <c r="AH16" s="129">
        <f>MID(fields!A16,40,1)</f>
      </c>
      <c r="AI16" s="129"/>
      <c r="AJ16" s="129"/>
      <c r="AK16" s="129">
        <f>MID(fields!A16,41,1)</f>
      </c>
      <c r="AL16" s="129"/>
      <c r="AM16" s="129"/>
      <c r="AN16" s="129">
        <f>MID(fields!A16,42,1)</f>
      </c>
      <c r="AO16" s="129"/>
      <c r="AP16" s="129"/>
      <c r="AQ16" s="129">
        <f>MID(fields!A16,43,1)</f>
      </c>
      <c r="AR16" s="129"/>
      <c r="AS16" s="129"/>
      <c r="AT16" s="129">
        <f>MID(fields!A16,44,1)</f>
      </c>
      <c r="AU16" s="129"/>
      <c r="AV16" s="129"/>
      <c r="AW16" s="129">
        <f>MID(fields!A16,45,1)</f>
      </c>
      <c r="AX16" s="129"/>
      <c r="AY16" s="129"/>
      <c r="AZ16" s="129">
        <f>MID(fields!A16,46,1)</f>
      </c>
      <c r="BA16" s="129"/>
      <c r="BB16" s="129"/>
      <c r="BC16" s="129">
        <f>MID(fields!A16,47,1)</f>
      </c>
      <c r="BD16" s="129"/>
      <c r="BE16" s="129"/>
      <c r="BF16" s="129">
        <f>MID(fields!A16,48,1)</f>
      </c>
      <c r="BG16" s="129"/>
      <c r="BH16" s="129"/>
      <c r="BI16" s="129">
        <f>MID(fields!A16,49,1)</f>
      </c>
      <c r="BJ16" s="129"/>
      <c r="BK16" s="129"/>
      <c r="BL16" s="129">
        <f>MID(fields!A16,50,1)</f>
      </c>
      <c r="BM16" s="129"/>
      <c r="BN16" s="129"/>
      <c r="BO16" s="129">
        <f>MID(fields!A16,51,1)</f>
      </c>
      <c r="BP16" s="129"/>
      <c r="BQ16" s="129"/>
      <c r="BR16" s="129">
        <f>MID(fields!A16,52,1)</f>
      </c>
      <c r="BS16" s="129"/>
      <c r="BT16" s="129"/>
      <c r="BU16" s="129">
        <f>MID(fields!A16,53,1)</f>
      </c>
      <c r="BV16" s="129"/>
      <c r="BW16" s="129"/>
      <c r="BX16" s="129">
        <f>MID(fields!A16,54,1)</f>
      </c>
      <c r="BY16" s="129"/>
      <c r="BZ16" s="129"/>
      <c r="CA16" s="129">
        <f>MID(fields!A16,55,1)</f>
      </c>
      <c r="CB16" s="129"/>
      <c r="CC16" s="129"/>
      <c r="CD16" s="129">
        <f>MID(fields!A16,56,1)</f>
      </c>
      <c r="CE16" s="129"/>
      <c r="CF16" s="129"/>
      <c r="CG16" s="129">
        <f>MID(fields!A16,57,1)</f>
      </c>
      <c r="CH16" s="129"/>
      <c r="CI16" s="129"/>
      <c r="CJ16" s="129">
        <f>MID(fields!A16,58,1)</f>
      </c>
      <c r="CK16" s="129"/>
      <c r="CL16" s="129"/>
      <c r="CM16" s="129">
        <f>MID(fields!A16,59,1)</f>
      </c>
      <c r="CN16" s="129"/>
      <c r="CO16" s="129"/>
      <c r="CP16" s="129">
        <f>MID(fields!A16,60,1)</f>
      </c>
      <c r="CQ16" s="129"/>
      <c r="CR16" s="129"/>
      <c r="CS16" s="129">
        <f>MID(fields!A16,61,1)</f>
      </c>
      <c r="CT16" s="129"/>
      <c r="CU16" s="129"/>
      <c r="CV16" s="129">
        <f>MID(fields!A16,62,1)</f>
      </c>
      <c r="CW16" s="129"/>
      <c r="CX16" s="129"/>
      <c r="CY16" s="129">
        <f>MID(fields!A16,63,1)</f>
      </c>
      <c r="CZ16" s="129"/>
      <c r="DA16" s="129"/>
      <c r="DB16" s="129">
        <f>MID(fields!A16,64,1)</f>
      </c>
      <c r="DC16" s="129"/>
      <c r="DD16" s="129"/>
      <c r="DE16" s="129">
        <f>MID(fields!A16,65,1)</f>
      </c>
      <c r="DF16" s="129"/>
      <c r="DG16" s="129"/>
      <c r="DH16" s="129">
        <f>MID(fields!A16,66,1)</f>
      </c>
      <c r="DI16" s="129"/>
      <c r="DJ16" s="129"/>
      <c r="DK16" s="129">
        <f>MID(fields!A16,67,1)</f>
      </c>
      <c r="DL16" s="129"/>
      <c r="DM16" s="129"/>
      <c r="DN16" s="129">
        <f>MID(fields!A16,68,1)</f>
      </c>
      <c r="DO16" s="129"/>
      <c r="DP16" s="129"/>
    </row>
    <row r="17" spans="1:89" s="41" customFormat="1" ht="27.75" customHeight="1">
      <c r="A17" s="86" t="s">
        <v>44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K17" s="46" t="s">
        <v>12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120" s="41" customFormat="1" ht="17.25" customHeight="1">
      <c r="A18" s="129" t="str">
        <f>MID(fields!A17,1,1)</f>
        <v>Г</v>
      </c>
      <c r="B18" s="129"/>
      <c r="C18" s="129"/>
      <c r="D18" s="129">
        <f>MID(fields!A17,2,1)</f>
      </c>
      <c r="E18" s="129"/>
      <c r="F18" s="129"/>
      <c r="G18" s="129">
        <f>MID(fields!A17,3,1)</f>
      </c>
      <c r="H18" s="129"/>
      <c r="I18" s="129"/>
      <c r="J18" s="129">
        <f>MID(fields!A17,4,1)</f>
      </c>
      <c r="K18" s="129"/>
      <c r="L18" s="129"/>
      <c r="M18" s="129">
        <f>MID(fields!A17,5,1)</f>
      </c>
      <c r="N18" s="129"/>
      <c r="O18" s="129"/>
      <c r="P18" s="129">
        <f>MID(fields!A17,6,1)</f>
      </c>
      <c r="Q18" s="129"/>
      <c r="R18" s="129"/>
      <c r="S18" s="129">
        <f>MID(fields!A17,7,1)</f>
      </c>
      <c r="T18" s="129"/>
      <c r="U18" s="129"/>
      <c r="V18" s="129">
        <f>MID(fields!A17,8,1)</f>
      </c>
      <c r="W18" s="129"/>
      <c r="X18" s="129"/>
      <c r="Y18" s="129">
        <f>MID(fields!A17,9,1)</f>
      </c>
      <c r="Z18" s="129"/>
      <c r="AA18" s="129"/>
      <c r="AB18" s="129">
        <f>MID(fields!A17,10,1)</f>
      </c>
      <c r="AC18" s="129"/>
      <c r="AD18" s="129"/>
      <c r="AE18" s="120"/>
      <c r="AF18" s="121"/>
      <c r="AG18" s="121"/>
      <c r="AH18" s="121"/>
      <c r="AI18" s="121"/>
      <c r="AJ18" s="122"/>
      <c r="AK18" s="129" t="str">
        <f>MID(fields!A18,1,1)</f>
        <v>Н</v>
      </c>
      <c r="AL18" s="129"/>
      <c r="AM18" s="129"/>
      <c r="AN18" s="129" t="str">
        <f>MID(fields!A18,2,1)</f>
        <v>О</v>
      </c>
      <c r="AO18" s="129"/>
      <c r="AP18" s="129"/>
      <c r="AQ18" s="129" t="str">
        <f>MID(fields!A18,3,1)</f>
        <v>В</v>
      </c>
      <c r="AR18" s="129"/>
      <c r="AS18" s="129"/>
      <c r="AT18" s="129" t="str">
        <f>MID(fields!A18,4,1)</f>
        <v>О</v>
      </c>
      <c r="AU18" s="129"/>
      <c r="AV18" s="129"/>
      <c r="AW18" s="129" t="str">
        <f>MID(fields!A18,5,1)</f>
        <v>С</v>
      </c>
      <c r="AX18" s="129"/>
      <c r="AY18" s="129"/>
      <c r="AZ18" s="129" t="str">
        <f>MID(fields!A18,6,1)</f>
        <v>И</v>
      </c>
      <c r="BA18" s="129"/>
      <c r="BB18" s="129"/>
      <c r="BC18" s="129" t="str">
        <f>MID(fields!A18,7,1)</f>
        <v>Б</v>
      </c>
      <c r="BD18" s="129"/>
      <c r="BE18" s="129"/>
      <c r="BF18" s="129" t="str">
        <f>MID(fields!A18,8,1)</f>
        <v>И</v>
      </c>
      <c r="BG18" s="129"/>
      <c r="BH18" s="129"/>
      <c r="BI18" s="129" t="str">
        <f>MID(fields!A18,9,1)</f>
        <v>Р</v>
      </c>
      <c r="BJ18" s="129"/>
      <c r="BK18" s="129"/>
      <c r="BL18" s="129" t="str">
        <f>MID(fields!A18,10,1)</f>
        <v>С</v>
      </c>
      <c r="BM18" s="129"/>
      <c r="BN18" s="129"/>
      <c r="BO18" s="129" t="str">
        <f>MID(fields!A18,11,1)</f>
        <v>К</v>
      </c>
      <c r="BP18" s="129"/>
      <c r="BQ18" s="129"/>
      <c r="BR18" s="129">
        <f>MID(fields!A18,12,1)</f>
      </c>
      <c r="BS18" s="129"/>
      <c r="BT18" s="129"/>
      <c r="BU18" s="129">
        <f>MID(fields!A18,13,1)</f>
      </c>
      <c r="BV18" s="129"/>
      <c r="BW18" s="129"/>
      <c r="BX18" s="129">
        <f>MID(fields!A18,14,1)</f>
      </c>
      <c r="BY18" s="129"/>
      <c r="BZ18" s="129"/>
      <c r="CA18" s="129">
        <f>MID(fields!A18,15,1)</f>
      </c>
      <c r="CB18" s="129"/>
      <c r="CC18" s="129"/>
      <c r="CD18" s="129">
        <f>MID(fields!A18,16,1)</f>
      </c>
      <c r="CE18" s="129"/>
      <c r="CF18" s="129"/>
      <c r="CG18" s="129">
        <f>MID(fields!A18,17,1)</f>
      </c>
      <c r="CH18" s="129"/>
      <c r="CI18" s="129"/>
      <c r="CJ18" s="129">
        <f>MID(fields!A18,18,1)</f>
      </c>
      <c r="CK18" s="129"/>
      <c r="CL18" s="129"/>
      <c r="CM18" s="129">
        <f>MID(fields!A18,19,1)</f>
      </c>
      <c r="CN18" s="129"/>
      <c r="CO18" s="129"/>
      <c r="CP18" s="129">
        <f>MID(fields!A18,20,1)</f>
      </c>
      <c r="CQ18" s="129"/>
      <c r="CR18" s="129"/>
      <c r="CS18" s="129">
        <f>MID(fields!A18,21,1)</f>
      </c>
      <c r="CT18" s="129"/>
      <c r="CU18" s="129"/>
      <c r="CV18" s="129">
        <f>MID(fields!A18,22,1)</f>
      </c>
      <c r="CW18" s="129"/>
      <c r="CX18" s="129"/>
      <c r="CY18" s="129">
        <f>MID(fields!A18,23,1)</f>
      </c>
      <c r="CZ18" s="129"/>
      <c r="DA18" s="129"/>
      <c r="DB18" s="129">
        <f>MID(fields!A18,24,1)</f>
      </c>
      <c r="DC18" s="129"/>
      <c r="DD18" s="129"/>
      <c r="DE18" s="129">
        <f>MID(fields!A18,25,1)</f>
      </c>
      <c r="DF18" s="129"/>
      <c r="DG18" s="129"/>
      <c r="DH18" s="129">
        <f>MID(fields!A18,26,1)</f>
      </c>
      <c r="DI18" s="129"/>
      <c r="DJ18" s="129"/>
      <c r="DK18" s="129">
        <f>MID(fields!A18,27,1)</f>
      </c>
      <c r="DL18" s="129"/>
      <c r="DM18" s="129"/>
      <c r="DN18" s="129">
        <f>MID(fields!A18,28,1)</f>
      </c>
      <c r="DO18" s="129"/>
      <c r="DP18" s="129"/>
    </row>
    <row r="19" spans="1:89" s="41" customFormat="1" ht="27.75" customHeight="1">
      <c r="A19" s="86" t="s">
        <v>45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K19" s="46" t="s">
        <v>13</v>
      </c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120" s="41" customFormat="1" ht="17.25" customHeight="1">
      <c r="A20" s="129" t="str">
        <f>MID(fields!A19,1,1)</f>
        <v> </v>
      </c>
      <c r="B20" s="129"/>
      <c r="C20" s="129"/>
      <c r="D20" s="129">
        <f>MID(fields!A19,2,1)</f>
      </c>
      <c r="E20" s="129"/>
      <c r="F20" s="129"/>
      <c r="G20" s="129">
        <f>MID(fields!A19,3,1)</f>
      </c>
      <c r="H20" s="129"/>
      <c r="I20" s="129"/>
      <c r="J20" s="129">
        <f>MID(fields!A19,4,1)</f>
      </c>
      <c r="K20" s="129"/>
      <c r="L20" s="129"/>
      <c r="M20" s="129">
        <f>MID(fields!A19,5,1)</f>
      </c>
      <c r="N20" s="129"/>
      <c r="O20" s="129"/>
      <c r="P20" s="129">
        <f>MID(fields!A19,6,1)</f>
      </c>
      <c r="Q20" s="129"/>
      <c r="R20" s="129"/>
      <c r="S20" s="129">
        <f>MID(fields!A19,7,1)</f>
      </c>
      <c r="T20" s="129"/>
      <c r="U20" s="129"/>
      <c r="V20" s="129">
        <f>MID(fields!A19,8,1)</f>
      </c>
      <c r="W20" s="129"/>
      <c r="X20" s="129"/>
      <c r="Y20" s="129">
        <f>MID(fields!A19,9,1)</f>
      </c>
      <c r="Z20" s="129"/>
      <c r="AA20" s="129"/>
      <c r="AB20" s="129">
        <f>MID(fields!A19,10,1)</f>
      </c>
      <c r="AC20" s="129"/>
      <c r="AD20" s="129"/>
      <c r="AE20" s="120"/>
      <c r="AF20" s="121"/>
      <c r="AG20" s="121"/>
      <c r="AH20" s="121"/>
      <c r="AI20" s="121"/>
      <c r="AJ20" s="122"/>
      <c r="AK20" s="129" t="str">
        <f>MID(fields!A20,1,1)</f>
        <v> </v>
      </c>
      <c r="AL20" s="129"/>
      <c r="AM20" s="129"/>
      <c r="AN20" s="129">
        <f>MID(fields!A20,2,1)</f>
      </c>
      <c r="AO20" s="129"/>
      <c r="AP20" s="129"/>
      <c r="AQ20" s="129">
        <f>MID(fields!A20,3,1)</f>
      </c>
      <c r="AR20" s="129"/>
      <c r="AS20" s="129"/>
      <c r="AT20" s="129">
        <f>MID(fields!A20,4,1)</f>
      </c>
      <c r="AU20" s="129"/>
      <c r="AV20" s="129"/>
      <c r="AW20" s="129">
        <f>MID(fields!A20,5,1)</f>
      </c>
      <c r="AX20" s="129"/>
      <c r="AY20" s="129"/>
      <c r="AZ20" s="129">
        <f>MID(fields!A20,6,1)</f>
      </c>
      <c r="BA20" s="129"/>
      <c r="BB20" s="129"/>
      <c r="BC20" s="129">
        <f>MID(fields!A20,7,1)</f>
      </c>
      <c r="BD20" s="129"/>
      <c r="BE20" s="129"/>
      <c r="BF20" s="129">
        <f>MID(fields!A20,8,1)</f>
      </c>
      <c r="BG20" s="129"/>
      <c r="BH20" s="129"/>
      <c r="BI20" s="129">
        <f>MID(fields!A20,9,1)</f>
      </c>
      <c r="BJ20" s="129"/>
      <c r="BK20" s="129"/>
      <c r="BL20" s="129">
        <f>MID(fields!A20,10,1)</f>
      </c>
      <c r="BM20" s="129"/>
      <c r="BN20" s="129"/>
      <c r="BO20" s="129">
        <f>MID(fields!A20,11,1)</f>
      </c>
      <c r="BP20" s="129"/>
      <c r="BQ20" s="129"/>
      <c r="BR20" s="129">
        <f>MID(fields!A20,12,1)</f>
      </c>
      <c r="BS20" s="129"/>
      <c r="BT20" s="129"/>
      <c r="BU20" s="129">
        <f>MID(fields!A20,13,1)</f>
      </c>
      <c r="BV20" s="129"/>
      <c r="BW20" s="129"/>
      <c r="BX20" s="129">
        <f>MID(fields!A20,14,1)</f>
      </c>
      <c r="BY20" s="129"/>
      <c r="BZ20" s="129"/>
      <c r="CA20" s="129">
        <f>MID(fields!A20,15,1)</f>
      </c>
      <c r="CB20" s="129"/>
      <c r="CC20" s="129"/>
      <c r="CD20" s="129">
        <f>MID(fields!A20,16,1)</f>
      </c>
      <c r="CE20" s="129"/>
      <c r="CF20" s="129"/>
      <c r="CG20" s="129">
        <f>MID(fields!A20,17,1)</f>
      </c>
      <c r="CH20" s="129"/>
      <c r="CI20" s="129"/>
      <c r="CJ20" s="129">
        <f>MID(fields!A20,18,1)</f>
      </c>
      <c r="CK20" s="129"/>
      <c r="CL20" s="129"/>
      <c r="CM20" s="129">
        <f>MID(fields!A20,19,1)</f>
      </c>
      <c r="CN20" s="129"/>
      <c r="CO20" s="129"/>
      <c r="CP20" s="129">
        <f>MID(fields!A20,20,1)</f>
      </c>
      <c r="CQ20" s="129"/>
      <c r="CR20" s="129"/>
      <c r="CS20" s="129">
        <f>MID(fields!A20,21,1)</f>
      </c>
      <c r="CT20" s="129"/>
      <c r="CU20" s="129"/>
      <c r="CV20" s="129">
        <f>MID(fields!A20,22,1)</f>
      </c>
      <c r="CW20" s="129"/>
      <c r="CX20" s="129"/>
      <c r="CY20" s="129">
        <f>MID(fields!A20,23,1)</f>
      </c>
      <c r="CZ20" s="129"/>
      <c r="DA20" s="129"/>
      <c r="DB20" s="129">
        <f>MID(fields!A20,24,1)</f>
      </c>
      <c r="DC20" s="129"/>
      <c r="DD20" s="129"/>
      <c r="DE20" s="129">
        <f>MID(fields!A20,25,1)</f>
      </c>
      <c r="DF20" s="129"/>
      <c r="DG20" s="129"/>
      <c r="DH20" s="129">
        <f>MID(fields!A20,26,1)</f>
      </c>
      <c r="DI20" s="129"/>
      <c r="DJ20" s="129"/>
      <c r="DK20" s="129">
        <f>MID(fields!A20,27,1)</f>
      </c>
      <c r="DL20" s="129"/>
      <c r="DM20" s="129"/>
      <c r="DN20" s="129">
        <f>MID(fields!A20,28,1)</f>
      </c>
      <c r="DO20" s="129"/>
      <c r="DP20" s="129"/>
    </row>
    <row r="21" spans="1:120" s="41" customFormat="1" ht="9.7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</row>
    <row r="22" spans="1:120" s="41" customFormat="1" ht="17.25" customHeight="1">
      <c r="A22" s="129">
        <f>MID(fields!A20,29,1)</f>
      </c>
      <c r="B22" s="129"/>
      <c r="C22" s="129"/>
      <c r="D22" s="129">
        <f>MID(fields!A20,30,1)</f>
      </c>
      <c r="E22" s="129"/>
      <c r="F22" s="129"/>
      <c r="G22" s="129">
        <f>MID(fields!A20,31,1)</f>
      </c>
      <c r="H22" s="129"/>
      <c r="I22" s="129"/>
      <c r="J22" s="129">
        <f>MID(fields!A20,32,1)</f>
      </c>
      <c r="K22" s="129"/>
      <c r="L22" s="129"/>
      <c r="M22" s="129">
        <f>MID(fields!A20,33,1)</f>
      </c>
      <c r="N22" s="129"/>
      <c r="O22" s="129"/>
      <c r="P22" s="129">
        <f>MID(fields!A20,34,1)</f>
      </c>
      <c r="Q22" s="129"/>
      <c r="R22" s="129"/>
      <c r="S22" s="129">
        <f>MID(fields!A20,35,1)</f>
      </c>
      <c r="T22" s="129"/>
      <c r="U22" s="129"/>
      <c r="V22" s="129">
        <f>MID(fields!A20,36,1)</f>
      </c>
      <c r="W22" s="129"/>
      <c r="X22" s="129"/>
      <c r="Y22" s="129">
        <f>MID(fields!A20,37,1)</f>
      </c>
      <c r="Z22" s="129"/>
      <c r="AA22" s="129"/>
      <c r="AB22" s="129">
        <f>MID(fields!A20,38,1)</f>
      </c>
      <c r="AC22" s="129"/>
      <c r="AD22" s="129"/>
      <c r="AE22" s="129">
        <f>MID(fields!A20,39,1)</f>
      </c>
      <c r="AF22" s="129"/>
      <c r="AG22" s="129"/>
      <c r="AH22" s="129">
        <f>MID(fields!A20,40,1)</f>
      </c>
      <c r="AI22" s="129"/>
      <c r="AJ22" s="129"/>
      <c r="AK22" s="129">
        <f>MID(fields!A20,41,1)</f>
      </c>
      <c r="AL22" s="129"/>
      <c r="AM22" s="129"/>
      <c r="AN22" s="129">
        <f>MID(fields!A20,42,1)</f>
      </c>
      <c r="AO22" s="129"/>
      <c r="AP22" s="129"/>
      <c r="AQ22" s="129">
        <f>MID(fields!A20,43,1)</f>
      </c>
      <c r="AR22" s="129"/>
      <c r="AS22" s="129"/>
      <c r="AT22" s="129">
        <f>MID(fields!A20,44,1)</f>
      </c>
      <c r="AU22" s="129"/>
      <c r="AV22" s="129"/>
      <c r="AW22" s="129">
        <f>MID(fields!A20,45,1)</f>
      </c>
      <c r="AX22" s="129"/>
      <c r="AY22" s="129"/>
      <c r="AZ22" s="129">
        <f>MID(fields!A20,46,1)</f>
      </c>
      <c r="BA22" s="129"/>
      <c r="BB22" s="129"/>
      <c r="BC22" s="129">
        <f>MID(fields!A20,47,1)</f>
      </c>
      <c r="BD22" s="129"/>
      <c r="BE22" s="129"/>
      <c r="BF22" s="129">
        <f>MID(fields!A20,48,1)</f>
      </c>
      <c r="BG22" s="129"/>
      <c r="BH22" s="129"/>
      <c r="BI22" s="129">
        <f>MID(fields!A20,49,1)</f>
      </c>
      <c r="BJ22" s="129"/>
      <c r="BK22" s="129"/>
      <c r="BL22" s="129">
        <f>MID(fields!A20,50,1)</f>
      </c>
      <c r="BM22" s="129"/>
      <c r="BN22" s="129"/>
      <c r="BO22" s="129">
        <f>MID(fields!A20,51,1)</f>
      </c>
      <c r="BP22" s="129"/>
      <c r="BQ22" s="129"/>
      <c r="BR22" s="129">
        <f>MID(fields!A20,52,1)</f>
      </c>
      <c r="BS22" s="129"/>
      <c r="BT22" s="129"/>
      <c r="BU22" s="129">
        <f>MID(fields!A20,53,1)</f>
      </c>
      <c r="BV22" s="129"/>
      <c r="BW22" s="129"/>
      <c r="BX22" s="129">
        <f>MID(fields!A20,54,1)</f>
      </c>
      <c r="BY22" s="129"/>
      <c r="BZ22" s="129"/>
      <c r="CA22" s="129">
        <f>MID(fields!A20,55,1)</f>
      </c>
      <c r="CB22" s="129"/>
      <c r="CC22" s="129"/>
      <c r="CD22" s="129">
        <f>MID(fields!A20,56,1)</f>
      </c>
      <c r="CE22" s="129"/>
      <c r="CF22" s="129"/>
      <c r="CG22" s="129">
        <f>MID(fields!A20,57,1)</f>
      </c>
      <c r="CH22" s="129"/>
      <c r="CI22" s="129"/>
      <c r="CJ22" s="129">
        <f>MID(fields!A20,58,1)</f>
      </c>
      <c r="CK22" s="129"/>
      <c r="CL22" s="129"/>
      <c r="CM22" s="129">
        <f>MID(fields!A20,59,1)</f>
      </c>
      <c r="CN22" s="129"/>
      <c r="CO22" s="129"/>
      <c r="CP22" s="129">
        <f>MID(fields!A20,60,1)</f>
      </c>
      <c r="CQ22" s="129"/>
      <c r="CR22" s="129"/>
      <c r="CS22" s="129">
        <f>MID(fields!A20,61,1)</f>
      </c>
      <c r="CT22" s="129"/>
      <c r="CU22" s="129"/>
      <c r="CV22" s="129">
        <f>MID(fields!A20,62,1)</f>
      </c>
      <c r="CW22" s="129"/>
      <c r="CX22" s="129"/>
      <c r="CY22" s="129">
        <f>MID(fields!A20,63,1)</f>
      </c>
      <c r="CZ22" s="129"/>
      <c r="DA22" s="129"/>
      <c r="DB22" s="129">
        <f>MID(fields!A20,64,1)</f>
      </c>
      <c r="DC22" s="129"/>
      <c r="DD22" s="129"/>
      <c r="DE22" s="129">
        <f>MID(fields!A20,65,1)</f>
      </c>
      <c r="DF22" s="129"/>
      <c r="DG22" s="129"/>
      <c r="DH22" s="129">
        <f>MID(fields!A20,66,1)</f>
      </c>
      <c r="DI22" s="129"/>
      <c r="DJ22" s="129"/>
      <c r="DK22" s="129">
        <f>MID(fields!A20,67,1)</f>
      </c>
      <c r="DL22" s="129"/>
      <c r="DM22" s="129"/>
      <c r="DN22" s="129">
        <f>MID(fields!A20,68,1)</f>
      </c>
      <c r="DO22" s="129"/>
      <c r="DP22" s="129"/>
    </row>
    <row r="23" spans="1:89" s="41" customFormat="1" ht="27.75" customHeight="1">
      <c r="A23" s="86" t="s">
        <v>46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K23" s="46" t="s">
        <v>14</v>
      </c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120" s="41" customFormat="1" ht="17.25" customHeight="1">
      <c r="A24" s="129" t="str">
        <f>MID(fields!A21,1,1)</f>
        <v>У</v>
      </c>
      <c r="B24" s="129"/>
      <c r="C24" s="129"/>
      <c r="D24" s="129" t="str">
        <f>MID(fields!A21,2,1)</f>
        <v>Л</v>
      </c>
      <c r="E24" s="129"/>
      <c r="F24" s="129"/>
      <c r="G24" s="129">
        <f>MID(fields!A21,3,1)</f>
      </c>
      <c r="H24" s="129"/>
      <c r="I24" s="129"/>
      <c r="J24" s="129">
        <f>MID(fields!A21,4,1)</f>
      </c>
      <c r="K24" s="129"/>
      <c r="L24" s="129"/>
      <c r="M24" s="129">
        <f>MID(fields!A21,5,1)</f>
      </c>
      <c r="N24" s="129"/>
      <c r="O24" s="129"/>
      <c r="P24" s="129">
        <f>MID(fields!A21,6,1)</f>
      </c>
      <c r="Q24" s="129"/>
      <c r="R24" s="129"/>
      <c r="S24" s="129">
        <f>MID(fields!A21,7,1)</f>
      </c>
      <c r="T24" s="129"/>
      <c r="U24" s="129"/>
      <c r="V24" s="129">
        <f>MID(fields!A21,8,1)</f>
      </c>
      <c r="W24" s="129"/>
      <c r="X24" s="129"/>
      <c r="Y24" s="129">
        <f>MID(fields!A21,9,1)</f>
      </c>
      <c r="Z24" s="129"/>
      <c r="AA24" s="129"/>
      <c r="AB24" s="129">
        <f>MID(fields!A21,10,1)</f>
      </c>
      <c r="AC24" s="129"/>
      <c r="AD24" s="129"/>
      <c r="AE24" s="120"/>
      <c r="AF24" s="121"/>
      <c r="AG24" s="121"/>
      <c r="AH24" s="121"/>
      <c r="AI24" s="121"/>
      <c r="AJ24" s="122"/>
      <c r="AK24" s="129" t="s">
        <v>120</v>
      </c>
      <c r="AL24" s="129"/>
      <c r="AM24" s="129"/>
      <c r="AN24" s="129" t="s">
        <v>123</v>
      </c>
      <c r="AO24" s="129"/>
      <c r="AP24" s="129"/>
      <c r="AQ24" s="129" t="s">
        <v>126</v>
      </c>
      <c r="AR24" s="129"/>
      <c r="AS24" s="129"/>
      <c r="AT24" s="129" t="s">
        <v>133</v>
      </c>
      <c r="AU24" s="129"/>
      <c r="AV24" s="129"/>
      <c r="AW24" s="129" t="s">
        <v>121</v>
      </c>
      <c r="AX24" s="129"/>
      <c r="AY24" s="129"/>
      <c r="AZ24" s="129" t="s">
        <v>123</v>
      </c>
      <c r="BA24" s="129"/>
      <c r="BB24" s="129"/>
      <c r="BC24" s="129" t="s">
        <v>134</v>
      </c>
      <c r="BD24" s="129"/>
      <c r="BE24" s="129"/>
      <c r="BF24" s="129" t="s">
        <v>135</v>
      </c>
      <c r="BG24" s="129"/>
      <c r="BH24" s="129"/>
      <c r="BI24" s="129" t="s">
        <v>136</v>
      </c>
      <c r="BJ24" s="129"/>
      <c r="BK24" s="129"/>
      <c r="BL24" s="129">
        <f>MID(fields!A22,10,1)</f>
      </c>
      <c r="BM24" s="129"/>
      <c r="BN24" s="129"/>
      <c r="BO24" s="129">
        <f>MID(fields!A22,11,1)</f>
      </c>
      <c r="BP24" s="129"/>
      <c r="BQ24" s="129"/>
      <c r="BR24" s="129">
        <f>MID(fields!A22,12,1)</f>
      </c>
      <c r="BS24" s="129"/>
      <c r="BT24" s="129"/>
      <c r="BU24" s="129">
        <f>MID(fields!A22,13,1)</f>
      </c>
      <c r="BV24" s="129"/>
      <c r="BW24" s="129"/>
      <c r="BX24" s="129">
        <f>MID(fields!A22,14,1)</f>
      </c>
      <c r="BY24" s="129"/>
      <c r="BZ24" s="129"/>
      <c r="CA24" s="129">
        <f>MID(fields!A22,15,1)</f>
      </c>
      <c r="CB24" s="129"/>
      <c r="CC24" s="129"/>
      <c r="CD24" s="129">
        <f>MID(fields!A22,16,1)</f>
      </c>
      <c r="CE24" s="129"/>
      <c r="CF24" s="129"/>
      <c r="CG24" s="129">
        <f>MID(fields!A22,17,1)</f>
      </c>
      <c r="CH24" s="129"/>
      <c r="CI24" s="129"/>
      <c r="CJ24" s="129">
        <f>MID(fields!A22,18,1)</f>
      </c>
      <c r="CK24" s="129"/>
      <c r="CL24" s="129"/>
      <c r="CM24" s="129">
        <f>MID(fields!A22,19,1)</f>
      </c>
      <c r="CN24" s="129"/>
      <c r="CO24" s="129"/>
      <c r="CP24" s="129">
        <f>MID(fields!A22,20,1)</f>
      </c>
      <c r="CQ24" s="129"/>
      <c r="CR24" s="129"/>
      <c r="CS24" s="129">
        <f>MID(fields!A22,21,1)</f>
      </c>
      <c r="CT24" s="129"/>
      <c r="CU24" s="129"/>
      <c r="CV24" s="129">
        <f>MID(fields!A22,22,1)</f>
      </c>
      <c r="CW24" s="129"/>
      <c r="CX24" s="129"/>
      <c r="CY24" s="129">
        <f>MID(fields!A22,23,1)</f>
      </c>
      <c r="CZ24" s="129"/>
      <c r="DA24" s="129"/>
      <c r="DB24" s="129">
        <f>MID(fields!A22,24,1)</f>
      </c>
      <c r="DC24" s="129"/>
      <c r="DD24" s="129"/>
      <c r="DE24" s="129">
        <f>MID(fields!A22,25,1)</f>
      </c>
      <c r="DF24" s="129"/>
      <c r="DG24" s="129"/>
      <c r="DH24" s="129">
        <f>MID(fields!A22,26,1)</f>
      </c>
      <c r="DI24" s="129"/>
      <c r="DJ24" s="129"/>
      <c r="DK24" s="129">
        <f>MID(fields!A22,27,1)</f>
      </c>
      <c r="DL24" s="129"/>
      <c r="DM24" s="129"/>
      <c r="DN24" s="129">
        <f>MID(fields!A22,28,1)</f>
      </c>
      <c r="DO24" s="129"/>
      <c r="DP24" s="129"/>
    </row>
    <row r="25" spans="1:120" s="41" customFormat="1" ht="9.7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</row>
    <row r="26" spans="1:120" s="41" customFormat="1" ht="17.25" customHeight="1">
      <c r="A26" s="129">
        <f>MID(fields!A22,29,1)</f>
      </c>
      <c r="B26" s="129"/>
      <c r="C26" s="129"/>
      <c r="D26" s="129">
        <f>MID(fields!A22,30,1)</f>
      </c>
      <c r="E26" s="129"/>
      <c r="F26" s="129"/>
      <c r="G26" s="129">
        <f>MID(fields!A22,31,1)</f>
      </c>
      <c r="H26" s="129"/>
      <c r="I26" s="129"/>
      <c r="J26" s="129">
        <f>MID(fields!A22,32,1)</f>
      </c>
      <c r="K26" s="129"/>
      <c r="L26" s="129"/>
      <c r="M26" s="129">
        <f>MID(fields!A22,33,1)</f>
      </c>
      <c r="N26" s="129"/>
      <c r="O26" s="129"/>
      <c r="P26" s="129">
        <f>MID(fields!A22,34,1)</f>
      </c>
      <c r="Q26" s="129"/>
      <c r="R26" s="129"/>
      <c r="S26" s="129">
        <f>MID(fields!A22,35,1)</f>
      </c>
      <c r="T26" s="129"/>
      <c r="U26" s="129"/>
      <c r="V26" s="129">
        <f>MID(fields!A22,36,1)</f>
      </c>
      <c r="W26" s="129"/>
      <c r="X26" s="129"/>
      <c r="Y26" s="129">
        <f>MID(fields!A22,37,1)</f>
      </c>
      <c r="Z26" s="129"/>
      <c r="AA26" s="129"/>
      <c r="AB26" s="129">
        <f>MID(fields!A22,38,1)</f>
      </c>
      <c r="AC26" s="129"/>
      <c r="AD26" s="129"/>
      <c r="AE26" s="129">
        <f>MID(fields!A22,39,1)</f>
      </c>
      <c r="AF26" s="129"/>
      <c r="AG26" s="129"/>
      <c r="AH26" s="129">
        <f>MID(fields!A22,40,1)</f>
      </c>
      <c r="AI26" s="129"/>
      <c r="AJ26" s="129"/>
      <c r="AK26" s="129">
        <f>MID(fields!A22,41,1)</f>
      </c>
      <c r="AL26" s="129"/>
      <c r="AM26" s="129"/>
      <c r="AN26" s="129">
        <f>MID(fields!A22,42,1)</f>
      </c>
      <c r="AO26" s="129"/>
      <c r="AP26" s="129"/>
      <c r="AQ26" s="129">
        <f>MID(fields!A22,43,1)</f>
      </c>
      <c r="AR26" s="129"/>
      <c r="AS26" s="129"/>
      <c r="AT26" s="129">
        <f>MID(fields!A22,44,1)</f>
      </c>
      <c r="AU26" s="129"/>
      <c r="AV26" s="129"/>
      <c r="AW26" s="129">
        <f>MID(fields!A22,45,1)</f>
      </c>
      <c r="AX26" s="129"/>
      <c r="AY26" s="129"/>
      <c r="AZ26" s="129">
        <f>MID(fields!A22,46,1)</f>
      </c>
      <c r="BA26" s="129"/>
      <c r="BB26" s="129"/>
      <c r="BC26" s="129">
        <f>MID(fields!A22,47,1)</f>
      </c>
      <c r="BD26" s="129"/>
      <c r="BE26" s="129"/>
      <c r="BF26" s="129">
        <f>MID(fields!A22,48,1)</f>
      </c>
      <c r="BG26" s="129"/>
      <c r="BH26" s="129"/>
      <c r="BI26" s="129">
        <f>MID(fields!A22,49,1)</f>
      </c>
      <c r="BJ26" s="129"/>
      <c r="BK26" s="129"/>
      <c r="BL26" s="129">
        <f>MID(fields!A22,50,1)</f>
      </c>
      <c r="BM26" s="129"/>
      <c r="BN26" s="129"/>
      <c r="BO26" s="129">
        <f>MID(fields!A22,51,1)</f>
      </c>
      <c r="BP26" s="129"/>
      <c r="BQ26" s="129"/>
      <c r="BR26" s="129">
        <f>MID(fields!A22,52,1)</f>
      </c>
      <c r="BS26" s="129"/>
      <c r="BT26" s="129"/>
      <c r="BU26" s="129">
        <f>MID(fields!A22,53,1)</f>
      </c>
      <c r="BV26" s="129"/>
      <c r="BW26" s="129"/>
      <c r="BX26" s="129">
        <f>MID(fields!A22,54,1)</f>
      </c>
      <c r="BY26" s="129"/>
      <c r="BZ26" s="129"/>
      <c r="CA26" s="129">
        <f>MID(fields!A22,55,1)</f>
      </c>
      <c r="CB26" s="129"/>
      <c r="CC26" s="129"/>
      <c r="CD26" s="129">
        <f>MID(fields!A22,56,1)</f>
      </c>
      <c r="CE26" s="129"/>
      <c r="CF26" s="129"/>
      <c r="CG26" s="129">
        <f>MID(fields!A22,57,1)</f>
      </c>
      <c r="CH26" s="129"/>
      <c r="CI26" s="129"/>
      <c r="CJ26" s="129">
        <f>MID(fields!A22,58,1)</f>
      </c>
      <c r="CK26" s="129"/>
      <c r="CL26" s="129"/>
      <c r="CM26" s="129">
        <f>MID(fields!A22,59,1)</f>
      </c>
      <c r="CN26" s="129"/>
      <c r="CO26" s="129"/>
      <c r="CP26" s="129">
        <f>MID(fields!A22,60,1)</f>
      </c>
      <c r="CQ26" s="129"/>
      <c r="CR26" s="129"/>
      <c r="CS26" s="129">
        <f>MID(fields!A22,61,1)</f>
      </c>
      <c r="CT26" s="129"/>
      <c r="CU26" s="129"/>
      <c r="CV26" s="129">
        <f>MID(fields!A22,62,1)</f>
      </c>
      <c r="CW26" s="129"/>
      <c r="CX26" s="129"/>
      <c r="CY26" s="129">
        <f>MID(fields!A22,63,1)</f>
      </c>
      <c r="CZ26" s="129"/>
      <c r="DA26" s="129"/>
      <c r="DB26" s="129">
        <f>MID(fields!A22,64,1)</f>
      </c>
      <c r="DC26" s="129"/>
      <c r="DD26" s="129"/>
      <c r="DE26" s="129">
        <f>MID(fields!A22,65,1)</f>
      </c>
      <c r="DF26" s="129"/>
      <c r="DG26" s="129"/>
      <c r="DH26" s="129">
        <f>MID(fields!A22,66,1)</f>
      </c>
      <c r="DI26" s="129"/>
      <c r="DJ26" s="129"/>
      <c r="DK26" s="129">
        <f>MID(fields!A22,67,1)</f>
      </c>
      <c r="DL26" s="129"/>
      <c r="DM26" s="129"/>
      <c r="DN26" s="129">
        <f>MID(fields!A22,68,1)</f>
      </c>
      <c r="DO26" s="129"/>
      <c r="DP26" s="129"/>
    </row>
    <row r="27" spans="1:120" s="41" customFormat="1" ht="27.75" customHeight="1">
      <c r="A27" s="46" t="s">
        <v>47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H27" s="46" t="s">
        <v>15</v>
      </c>
      <c r="BI27" s="40"/>
      <c r="BJ27" s="40"/>
      <c r="BK27" s="40"/>
      <c r="BL27" s="86" t="s">
        <v>48</v>
      </c>
      <c r="BM27" s="40"/>
      <c r="BN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P27" s="46"/>
      <c r="CQ27" s="46"/>
      <c r="DP27" s="92" t="s">
        <v>16</v>
      </c>
    </row>
    <row r="28" spans="1:120" s="41" customFormat="1" ht="17.25" customHeight="1">
      <c r="A28" s="129" t="str">
        <f>MID(fields!A23,1,1)</f>
        <v>Д</v>
      </c>
      <c r="B28" s="129"/>
      <c r="C28" s="129"/>
      <c r="D28" s="129" t="str">
        <f>MID(fields!A23,2,1)</f>
        <v>О</v>
      </c>
      <c r="E28" s="129"/>
      <c r="F28" s="129"/>
      <c r="G28" s="129" t="str">
        <f>MID(fields!A23,3,1)</f>
        <v>М</v>
      </c>
      <c r="H28" s="129"/>
      <c r="I28" s="129"/>
      <c r="J28" s="129">
        <f>MID(fields!A23,4,1)</f>
      </c>
      <c r="K28" s="129"/>
      <c r="L28" s="129"/>
      <c r="M28" s="129">
        <f>MID(fields!A23,5,1)</f>
      </c>
      <c r="N28" s="129"/>
      <c r="O28" s="129"/>
      <c r="P28" s="129">
        <f>MID(fields!A23,6,1)</f>
      </c>
      <c r="Q28" s="129"/>
      <c r="R28" s="129"/>
      <c r="S28" s="129">
        <f>MID(fields!A23,7,1)</f>
      </c>
      <c r="T28" s="129"/>
      <c r="U28" s="129"/>
      <c r="V28" s="129">
        <f>MID(fields!A23,8,1)</f>
      </c>
      <c r="W28" s="129"/>
      <c r="X28" s="129"/>
      <c r="Y28" s="129">
        <f>MID(fields!A23,9,1)</f>
      </c>
      <c r="Z28" s="129"/>
      <c r="AA28" s="129"/>
      <c r="AB28" s="129">
        <f>MID(fields!A23,10,1)</f>
      </c>
      <c r="AC28" s="129"/>
      <c r="AD28" s="129"/>
      <c r="AE28" s="124"/>
      <c r="AF28" s="124"/>
      <c r="AG28" s="124"/>
      <c r="AH28" s="139" t="s">
        <v>2</v>
      </c>
      <c r="AI28" s="129"/>
      <c r="AJ28" s="129"/>
      <c r="AK28" s="139" t="s">
        <v>2</v>
      </c>
      <c r="AL28" s="129"/>
      <c r="AM28" s="129"/>
      <c r="AN28" s="129"/>
      <c r="AO28" s="129"/>
      <c r="AP28" s="129"/>
      <c r="AQ28" s="129"/>
      <c r="AR28" s="129"/>
      <c r="AS28" s="129"/>
      <c r="AT28" s="129">
        <f>MID(fields!A24,5,1)</f>
      </c>
      <c r="AU28" s="129"/>
      <c r="AV28" s="129"/>
      <c r="AW28" s="129">
        <f>MID(fields!A24,6,1)</f>
      </c>
      <c r="AX28" s="129"/>
      <c r="AY28" s="129"/>
      <c r="AZ28" s="129">
        <f>MID(fields!A24,7,1)</f>
      </c>
      <c r="BA28" s="129"/>
      <c r="BB28" s="129"/>
      <c r="BC28" s="129">
        <f>MID(fields!A24,8,1)</f>
      </c>
      <c r="BD28" s="129"/>
      <c r="BE28" s="129"/>
      <c r="BF28" s="120"/>
      <c r="BG28" s="121"/>
      <c r="BH28" s="121"/>
      <c r="BI28" s="121"/>
      <c r="BJ28" s="121"/>
      <c r="BK28" s="121"/>
      <c r="BL28" s="129" t="str">
        <f>MID(fields!A25,1,1)</f>
        <v> </v>
      </c>
      <c r="BM28" s="129"/>
      <c r="BN28" s="129"/>
      <c r="BO28" s="129">
        <f>MID(fields!A25,2,1)</f>
      </c>
      <c r="BP28" s="129"/>
      <c r="BQ28" s="129"/>
      <c r="BR28" s="129">
        <f>MID(fields!A25,3,1)</f>
      </c>
      <c r="BS28" s="129"/>
      <c r="BT28" s="129"/>
      <c r="BU28" s="129">
        <f>MID(fields!A25,4,1)</f>
      </c>
      <c r="BV28" s="129"/>
      <c r="BW28" s="129"/>
      <c r="BX28" s="129">
        <f>MID(fields!A25,5,1)</f>
      </c>
      <c r="BY28" s="129"/>
      <c r="BZ28" s="129"/>
      <c r="CA28" s="129">
        <f>MID(fields!A25,6,1)</f>
      </c>
      <c r="CB28" s="129"/>
      <c r="CC28" s="129"/>
      <c r="CD28" s="129">
        <f>MID(fields!A25,7,1)</f>
      </c>
      <c r="CE28" s="129"/>
      <c r="CF28" s="129"/>
      <c r="CG28" s="129">
        <f>MID(fields!A25,8,1)</f>
      </c>
      <c r="CH28" s="129"/>
      <c r="CI28" s="129"/>
      <c r="CJ28" s="129">
        <f>MID(fields!A25,9,1)</f>
      </c>
      <c r="CK28" s="129"/>
      <c r="CL28" s="129"/>
      <c r="CM28" s="129">
        <f>MID(fields!A25,10,1)</f>
      </c>
      <c r="CN28" s="129"/>
      <c r="CO28" s="129"/>
      <c r="CP28" s="120"/>
      <c r="CQ28" s="121"/>
      <c r="CR28" s="122"/>
      <c r="CS28" s="129" t="str">
        <f>MID(fields!A26,1,1)</f>
        <v> </v>
      </c>
      <c r="CT28" s="129"/>
      <c r="CU28" s="129"/>
      <c r="CV28" s="129">
        <f>MID(fields!A26,2,1)</f>
      </c>
      <c r="CW28" s="129"/>
      <c r="CX28" s="129"/>
      <c r="CY28" s="129">
        <f>MID(fields!A26,3,1)</f>
      </c>
      <c r="CZ28" s="129"/>
      <c r="DA28" s="129"/>
      <c r="DB28" s="129">
        <f>MID(fields!A26,4,1)</f>
      </c>
      <c r="DC28" s="129"/>
      <c r="DD28" s="129"/>
      <c r="DE28" s="129">
        <f>MID(fields!A26,5,1)</f>
      </c>
      <c r="DF28" s="129"/>
      <c r="DG28" s="129"/>
      <c r="DH28" s="129">
        <f>MID(fields!A26,6,1)</f>
      </c>
      <c r="DI28" s="129"/>
      <c r="DJ28" s="129"/>
      <c r="DK28" s="129">
        <f>MID(fields!A26,7,1)</f>
      </c>
      <c r="DL28" s="129"/>
      <c r="DM28" s="129"/>
      <c r="DN28" s="129">
        <f>MID(fields!A26,8,1)</f>
      </c>
      <c r="DO28" s="129"/>
      <c r="DP28" s="129"/>
    </row>
    <row r="29" spans="1:89" s="41" customFormat="1" ht="9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120" s="41" customFormat="1" ht="17.25" customHeight="1">
      <c r="A30" s="43" t="s">
        <v>49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85"/>
      <c r="X30" s="85"/>
      <c r="AE30" s="85"/>
      <c r="AF30" s="85"/>
      <c r="AG30" s="85"/>
      <c r="AH30" s="129" t="str">
        <f>MID(fields!A27,1,1)</f>
        <v>К</v>
      </c>
      <c r="AI30" s="129"/>
      <c r="AJ30" s="129"/>
      <c r="AK30" s="129" t="str">
        <f>MID(fields!A27,2,1)</f>
        <v>В</v>
      </c>
      <c r="AL30" s="129"/>
      <c r="AM30" s="129"/>
      <c r="AN30" s="129" t="str">
        <f>MID(fields!A27,3,1)</f>
        <v>А</v>
      </c>
      <c r="AO30" s="129"/>
      <c r="AP30" s="129"/>
      <c r="AQ30" s="129" t="str">
        <f>MID(fields!A27,4,1)</f>
        <v>Р</v>
      </c>
      <c r="AR30" s="129"/>
      <c r="AS30" s="129"/>
      <c r="AT30" s="129" t="str">
        <f>MID(fields!A27,5,1)</f>
        <v>Т</v>
      </c>
      <c r="AU30" s="129"/>
      <c r="AV30" s="129"/>
      <c r="AW30" s="129" t="str">
        <f>MID(fields!A27,6,1)</f>
        <v>И</v>
      </c>
      <c r="AX30" s="129"/>
      <c r="AY30" s="129"/>
      <c r="AZ30" s="129" t="str">
        <f>MID(fields!A27,7,1)</f>
        <v>Р</v>
      </c>
      <c r="BA30" s="129"/>
      <c r="BB30" s="129"/>
      <c r="BC30" s="129" t="str">
        <f>MID(fields!A27,8,1)</f>
        <v>А</v>
      </c>
      <c r="BD30" s="129"/>
      <c r="BE30" s="129"/>
      <c r="BF30" s="43"/>
      <c r="BG30" s="43"/>
      <c r="BH30" s="43"/>
      <c r="BI30" s="43"/>
      <c r="BJ30" s="43"/>
      <c r="BK30" s="43"/>
      <c r="BL30" s="85"/>
      <c r="BN30" s="43" t="s">
        <v>17</v>
      </c>
      <c r="BO30" s="43"/>
      <c r="BP30" s="45"/>
      <c r="BQ30" s="45"/>
      <c r="BR30" s="45"/>
      <c r="BS30" s="45"/>
      <c r="BT30" s="45"/>
      <c r="BU30" s="45"/>
      <c r="BV30" s="44"/>
      <c r="BW30" s="44"/>
      <c r="BX30" s="44"/>
      <c r="BY30" s="45"/>
      <c r="BZ30" s="45"/>
      <c r="CA30" s="45"/>
      <c r="CB30" s="45"/>
      <c r="CC30" s="45"/>
      <c r="CD30" s="45"/>
      <c r="CE30" s="44"/>
      <c r="CF30" s="44"/>
      <c r="CG30" s="44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91"/>
      <c r="CS30" s="139" t="s">
        <v>2</v>
      </c>
      <c r="CT30" s="129"/>
      <c r="CU30" s="129"/>
      <c r="CV30" s="139" t="s">
        <v>2</v>
      </c>
      <c r="CW30" s="129"/>
      <c r="CX30" s="129"/>
      <c r="CY30" s="139" t="s">
        <v>2</v>
      </c>
      <c r="CZ30" s="129"/>
      <c r="DA30" s="129"/>
      <c r="DB30" s="129">
        <f>MID(fields!A28,4,1)</f>
      </c>
      <c r="DC30" s="129"/>
      <c r="DD30" s="129"/>
      <c r="DE30" s="129">
        <f>MID(fields!A28,5,1)</f>
      </c>
      <c r="DF30" s="129"/>
      <c r="DG30" s="129"/>
      <c r="DH30" s="129">
        <f>MID(fields!A28,6,1)</f>
      </c>
      <c r="DI30" s="129"/>
      <c r="DJ30" s="129"/>
      <c r="DK30" s="129">
        <f>MID(fields!A28,7,1)</f>
      </c>
      <c r="DL30" s="129"/>
      <c r="DM30" s="129"/>
      <c r="DN30" s="129">
        <f>MID(fields!A28,8,1)</f>
      </c>
      <c r="DO30" s="129"/>
      <c r="DP30" s="129"/>
    </row>
    <row r="31" spans="2:120" s="40" customFormat="1" ht="17.25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53"/>
    </row>
    <row r="32" spans="1:120" s="78" customFormat="1" ht="27" customHeight="1">
      <c r="A32" s="54" t="s">
        <v>55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3"/>
      <c r="R32" s="83"/>
      <c r="S32" s="83"/>
      <c r="T32" s="83"/>
      <c r="U32" s="83"/>
      <c r="V32" s="83"/>
      <c r="W32" s="84"/>
      <c r="X32" s="84"/>
      <c r="Y32" s="84"/>
      <c r="Z32" s="84"/>
      <c r="AA32" s="93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42"/>
    </row>
    <row r="33" spans="1:43" s="41" customFormat="1" ht="17.25" customHeight="1">
      <c r="A33" s="43" t="s">
        <v>54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56"/>
      <c r="V33" s="129" t="str">
        <f>MID(fields!A29,1,1)</f>
        <v>2</v>
      </c>
      <c r="W33" s="129"/>
      <c r="X33" s="129"/>
      <c r="Y33" s="139" t="s">
        <v>2</v>
      </c>
      <c r="Z33" s="129"/>
      <c r="AA33" s="129"/>
      <c r="AE33" s="49"/>
      <c r="AF33" s="49"/>
      <c r="AG33" s="49"/>
      <c r="AN33" s="49"/>
      <c r="AO33" s="49"/>
      <c r="AP33" s="49"/>
      <c r="AQ33" s="49"/>
    </row>
    <row r="34" spans="1:120" s="41" customFormat="1" ht="22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56"/>
      <c r="T34" s="43"/>
      <c r="U34" s="43"/>
      <c r="V34" s="153" t="s">
        <v>5</v>
      </c>
      <c r="W34" s="153"/>
      <c r="X34" s="153"/>
      <c r="Y34" s="153"/>
      <c r="Z34" s="153"/>
      <c r="AA34" s="153"/>
      <c r="AE34" s="49"/>
      <c r="AF34" s="49"/>
      <c r="AG34" s="49"/>
      <c r="DH34" s="85"/>
      <c r="DI34" s="85"/>
      <c r="DJ34" s="85"/>
      <c r="DK34" s="85"/>
      <c r="DL34" s="85"/>
      <c r="DM34" s="85"/>
      <c r="DN34" s="85"/>
      <c r="DO34" s="85"/>
      <c r="DP34" s="85"/>
    </row>
    <row r="35" spans="1:120" s="41" customFormat="1" ht="17.25" customHeight="1">
      <c r="A35" s="51" t="s">
        <v>50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56"/>
      <c r="M35" s="95"/>
      <c r="N35" s="95"/>
      <c r="O35" s="95"/>
      <c r="P35" s="95"/>
      <c r="Q35" s="95"/>
      <c r="R35" s="95"/>
      <c r="S35" s="43"/>
      <c r="T35" s="43"/>
      <c r="U35" s="43"/>
      <c r="V35" s="43"/>
      <c r="Z35" s="48"/>
      <c r="AA35" s="48"/>
      <c r="AB35" s="48"/>
      <c r="AC35" s="48"/>
      <c r="AD35" s="48"/>
      <c r="AF35" s="139" t="s">
        <v>2</v>
      </c>
      <c r="AG35" s="129"/>
      <c r="AH35" s="129"/>
      <c r="AI35" s="139" t="s">
        <v>39</v>
      </c>
      <c r="AJ35" s="129"/>
      <c r="AK35" s="129"/>
      <c r="AL35" s="129" t="str">
        <f>MID(fields!A30,3,1)</f>
        <v> </v>
      </c>
      <c r="AM35" s="129"/>
      <c r="AN35" s="129"/>
      <c r="AO35" s="139" t="s">
        <v>83</v>
      </c>
      <c r="AP35" s="129"/>
      <c r="AQ35" s="129"/>
      <c r="AR35" s="139" t="s">
        <v>128</v>
      </c>
      <c r="AS35" s="129"/>
      <c r="AT35" s="129"/>
      <c r="AU35" s="129" t="str">
        <f>MID(fields!A30,6,1)</f>
        <v> </v>
      </c>
      <c r="AV35" s="129"/>
      <c r="AW35" s="129"/>
      <c r="AX35" s="139" t="s">
        <v>129</v>
      </c>
      <c r="AY35" s="129"/>
      <c r="AZ35" s="129"/>
      <c r="BA35" s="139" t="s">
        <v>130</v>
      </c>
      <c r="BB35" s="129"/>
      <c r="BC35" s="129"/>
      <c r="BD35" s="129" t="str">
        <f>MID(fields!A30,9,1)</f>
        <v>7</v>
      </c>
      <c r="BE35" s="129"/>
      <c r="BF35" s="129"/>
      <c r="BG35" s="139" t="s">
        <v>132</v>
      </c>
      <c r="BH35" s="129"/>
      <c r="BI35" s="129"/>
      <c r="BJ35" s="139" t="s">
        <v>108</v>
      </c>
      <c r="BK35" s="129"/>
      <c r="BL35" s="129"/>
      <c r="BM35" s="139" t="s">
        <v>108</v>
      </c>
      <c r="BN35" s="129"/>
      <c r="BO35" s="129"/>
      <c r="BP35" s="129">
        <f>MID(fields!A30,13,1)</f>
      </c>
      <c r="BQ35" s="129"/>
      <c r="BR35" s="129"/>
      <c r="BS35" s="129">
        <f>MID(fields!A30,14,1)</f>
      </c>
      <c r="BT35" s="129"/>
      <c r="BU35" s="129"/>
      <c r="BV35" s="129">
        <f>MID(fields!A30,15,1)</f>
      </c>
      <c r="BW35" s="129"/>
      <c r="BX35" s="129"/>
      <c r="BY35" s="129">
        <f>MID(fields!A30,16,1)</f>
      </c>
      <c r="BZ35" s="129"/>
      <c r="CA35" s="129"/>
      <c r="CB35" s="129">
        <f>MID(fields!A30,17,1)</f>
      </c>
      <c r="CC35" s="129"/>
      <c r="CD35" s="129"/>
      <c r="CE35" s="129">
        <f>MID(fields!A30,18,1)</f>
      </c>
      <c r="CF35" s="129"/>
      <c r="CG35" s="129"/>
      <c r="CH35" s="129">
        <f>MID(fields!A30,19,1)</f>
      </c>
      <c r="CI35" s="129"/>
      <c r="CJ35" s="129"/>
      <c r="CK35" s="129">
        <f>MID(fields!A30,20,1)</f>
      </c>
      <c r="CL35" s="129"/>
      <c r="CM35" s="129"/>
      <c r="CN35" s="129">
        <f>MID(fields!A30,21,1)</f>
      </c>
      <c r="CO35" s="129"/>
      <c r="CP35" s="129"/>
      <c r="CQ35" s="129">
        <f>MID(fields!A30,22,1)</f>
      </c>
      <c r="CR35" s="129"/>
      <c r="CS35" s="129"/>
      <c r="CT35" s="129">
        <f>MID(fields!A30,23,1)</f>
      </c>
      <c r="CU35" s="129"/>
      <c r="CV35" s="129"/>
      <c r="CW35" s="129">
        <f>MID(fields!A30,24,1)</f>
      </c>
      <c r="CX35" s="129"/>
      <c r="CY35" s="129"/>
      <c r="CZ35" s="129">
        <f>MID(fields!A30,25,1)</f>
      </c>
      <c r="DA35" s="129"/>
      <c r="DB35" s="129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</row>
    <row r="36" spans="1:120" s="41" customFormat="1" ht="10.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56"/>
      <c r="M36" s="95"/>
      <c r="N36" s="95"/>
      <c r="O36" s="95"/>
      <c r="P36" s="95"/>
      <c r="Q36" s="95"/>
      <c r="R36" s="95"/>
      <c r="S36" s="43"/>
      <c r="T36" s="43"/>
      <c r="U36" s="43"/>
      <c r="V36" s="43"/>
      <c r="Z36" s="48"/>
      <c r="AA36" s="48"/>
      <c r="AB36" s="48"/>
      <c r="AC36" s="48"/>
      <c r="AD36" s="48"/>
      <c r="AE36" s="48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</row>
    <row r="37" spans="1:120" s="41" customFormat="1" ht="17.25" customHeight="1">
      <c r="A37" s="85" t="s">
        <v>51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S37" s="139" t="s">
        <v>1</v>
      </c>
      <c r="T37" s="129"/>
      <c r="U37" s="129"/>
      <c r="V37" s="129" t="str">
        <f>MID(fields!A31,2,1)</f>
        <v>5</v>
      </c>
      <c r="W37" s="129"/>
      <c r="X37" s="129"/>
      <c r="Y37" s="136" t="s">
        <v>3</v>
      </c>
      <c r="Z37" s="137"/>
      <c r="AA37" s="138"/>
      <c r="AB37" s="144" t="s">
        <v>2</v>
      </c>
      <c r="AC37" s="129"/>
      <c r="AD37" s="129"/>
      <c r="AE37" s="129" t="str">
        <f>MID(fields!A31,5,1)</f>
        <v>1</v>
      </c>
      <c r="AF37" s="129"/>
      <c r="AG37" s="141"/>
      <c r="AH37" s="136" t="s">
        <v>3</v>
      </c>
      <c r="AI37" s="137"/>
      <c r="AJ37" s="138"/>
      <c r="AK37" s="140" t="str">
        <f>MID(fields!A31,7,1)</f>
        <v>2</v>
      </c>
      <c r="AL37" s="129"/>
      <c r="AM37" s="129"/>
      <c r="AN37" s="129" t="str">
        <f>MID(fields!A31,8,1)</f>
        <v>0</v>
      </c>
      <c r="AO37" s="129"/>
      <c r="AP37" s="129"/>
      <c r="AQ37" s="139" t="s">
        <v>1</v>
      </c>
      <c r="AR37" s="129"/>
      <c r="AS37" s="129"/>
      <c r="AT37" s="139" t="s">
        <v>1</v>
      </c>
      <c r="AU37" s="129"/>
      <c r="AV37" s="129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</row>
    <row r="38" s="41" customFormat="1" ht="12.75" customHeight="1"/>
    <row r="39" spans="1:120" s="41" customFormat="1" ht="17.25" customHeight="1">
      <c r="A39" s="86" t="s">
        <v>52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97"/>
      <c r="R39" s="97"/>
      <c r="S39" s="129" t="str">
        <f>MID(fields!A32,1,1)</f>
        <v>О</v>
      </c>
      <c r="T39" s="129"/>
      <c r="U39" s="129"/>
      <c r="V39" s="129" t="str">
        <f>MID(fields!A32,2,1)</f>
        <v>Т</v>
      </c>
      <c r="W39" s="129"/>
      <c r="X39" s="129"/>
      <c r="Y39" s="129" t="str">
        <f>MID(fields!A32,3,1)</f>
        <v>Д</v>
      </c>
      <c r="Z39" s="129"/>
      <c r="AA39" s="129"/>
      <c r="AB39" s="129" t="str">
        <f>MID(fields!A32,4,1)</f>
        <v>Е</v>
      </c>
      <c r="AC39" s="129"/>
      <c r="AD39" s="129"/>
      <c r="AE39" s="129" t="str">
        <f>MID(fields!A32,5,1)</f>
        <v>Л</v>
      </c>
      <c r="AF39" s="129"/>
      <c r="AG39" s="129"/>
      <c r="AH39" s="129" t="str">
        <f>MID(fields!A32,6,1)</f>
        <v>О</v>
      </c>
      <c r="AI39" s="129"/>
      <c r="AJ39" s="129"/>
      <c r="AK39" s="129" t="str">
        <f>MID(fields!A32,7,1)</f>
        <v>М</v>
      </c>
      <c r="AL39" s="129"/>
      <c r="AM39" s="129"/>
      <c r="AN39" s="129" t="str">
        <f>MID(fields!A32,8,1)</f>
        <v> </v>
      </c>
      <c r="AO39" s="129"/>
      <c r="AP39" s="129"/>
      <c r="AQ39" s="129" t="str">
        <f>MID(fields!A32,9,1)</f>
        <v>У</v>
      </c>
      <c r="AR39" s="129"/>
      <c r="AS39" s="129"/>
      <c r="AT39" s="129" t="str">
        <f>MID(fields!A32,10,1)</f>
        <v>Ф</v>
      </c>
      <c r="AU39" s="129"/>
      <c r="AV39" s="129"/>
      <c r="AW39" s="129" t="str">
        <f>MID(fields!A32,11,1)</f>
        <v>М</v>
      </c>
      <c r="AX39" s="129"/>
      <c r="AY39" s="129"/>
      <c r="AZ39" s="129" t="str">
        <f>MID(fields!A32,12,1)</f>
        <v>С</v>
      </c>
      <c r="BA39" s="129"/>
      <c r="BB39" s="129"/>
      <c r="BC39" s="129" t="str">
        <f>MID(fields!A32,13,1)</f>
        <v> </v>
      </c>
      <c r="BD39" s="129"/>
      <c r="BE39" s="129"/>
      <c r="BF39" s="129" t="str">
        <f>MID(fields!A32,14,1)</f>
        <v>Р</v>
      </c>
      <c r="BG39" s="129"/>
      <c r="BH39" s="129"/>
      <c r="BI39" s="129" t="str">
        <f>MID(fields!A32,15,1)</f>
        <v>О</v>
      </c>
      <c r="BJ39" s="129"/>
      <c r="BK39" s="129"/>
      <c r="BL39" s="129" t="str">
        <f>MID(fields!A32,16,1)</f>
        <v>С</v>
      </c>
      <c r="BM39" s="129"/>
      <c r="BN39" s="129"/>
      <c r="BO39" s="129" t="str">
        <f>MID(fields!A32,17,1)</f>
        <v>С</v>
      </c>
      <c r="BP39" s="129"/>
      <c r="BQ39" s="129"/>
      <c r="BR39" s="129" t="str">
        <f>MID(fields!A32,18,1)</f>
        <v>И</v>
      </c>
      <c r="BS39" s="129"/>
      <c r="BT39" s="129"/>
      <c r="BU39" s="129" t="str">
        <f>MID(fields!A32,19,1)</f>
        <v>И</v>
      </c>
      <c r="BV39" s="129"/>
      <c r="BW39" s="129"/>
      <c r="BX39" s="129" t="str">
        <f>MID(fields!A32,20,1)</f>
        <v> </v>
      </c>
      <c r="BY39" s="129"/>
      <c r="BZ39" s="129"/>
      <c r="CA39" s="129" t="str">
        <f>MID(fields!A32,21,1)</f>
        <v>П</v>
      </c>
      <c r="CB39" s="129"/>
      <c r="CC39" s="129"/>
      <c r="CD39" s="129" t="str">
        <f>MID(fields!A32,22,1)</f>
        <v>О</v>
      </c>
      <c r="CE39" s="129"/>
      <c r="CF39" s="129"/>
      <c r="CG39" s="129" t="str">
        <f>MID(fields!A32,23,1)</f>
        <v> </v>
      </c>
      <c r="CH39" s="129"/>
      <c r="CI39" s="129"/>
      <c r="CJ39" s="129" t="str">
        <f>MID(fields!A32,24,1)</f>
        <v>Н</v>
      </c>
      <c r="CK39" s="129"/>
      <c r="CL39" s="129"/>
      <c r="CM39" s="129" t="str">
        <f>MID(fields!A32,25,1)</f>
        <v>О</v>
      </c>
      <c r="CN39" s="129"/>
      <c r="CO39" s="129"/>
      <c r="CP39" s="129" t="str">
        <f>MID(fields!A32,26,1)</f>
        <v>В</v>
      </c>
      <c r="CQ39" s="129"/>
      <c r="CR39" s="129"/>
      <c r="CS39" s="129" t="str">
        <f>MID(fields!A32,27,1)</f>
        <v>О</v>
      </c>
      <c r="CT39" s="129"/>
      <c r="CU39" s="129"/>
      <c r="CV39" s="129" t="str">
        <f>MID(fields!A32,28,1)</f>
        <v>С</v>
      </c>
      <c r="CW39" s="129"/>
      <c r="CX39" s="129"/>
      <c r="CY39" s="129" t="str">
        <f>MID(fields!A32,29,1)</f>
        <v>И</v>
      </c>
      <c r="CZ39" s="129"/>
      <c r="DA39" s="129"/>
      <c r="DB39" s="129" t="str">
        <f>MID(fields!A32,30,1)</f>
        <v>Б</v>
      </c>
      <c r="DC39" s="129"/>
      <c r="DD39" s="129"/>
      <c r="DE39" s="129" t="str">
        <f>MID(fields!A32,31,1)</f>
        <v>И</v>
      </c>
      <c r="DF39" s="129"/>
      <c r="DG39" s="129"/>
      <c r="DH39" s="129" t="str">
        <f>MID(fields!A32,32,1)</f>
        <v>Р</v>
      </c>
      <c r="DI39" s="129"/>
      <c r="DJ39" s="129"/>
      <c r="DK39" s="129" t="str">
        <f>MID(fields!A32,33,1)</f>
        <v>С</v>
      </c>
      <c r="DL39" s="129"/>
      <c r="DM39" s="129"/>
      <c r="DN39" s="129" t="str">
        <f>MID(fields!A32,34,1)</f>
        <v>К</v>
      </c>
      <c r="DO39" s="129"/>
      <c r="DP39" s="129"/>
    </row>
    <row r="40" s="41" customFormat="1" ht="10.5" customHeight="1"/>
    <row r="41" spans="1:120" s="41" customFormat="1" ht="17.25" customHeight="1">
      <c r="A41" s="129" t="str">
        <f>MID(fields!A32,35,1)</f>
        <v>О</v>
      </c>
      <c r="B41" s="129"/>
      <c r="C41" s="129"/>
      <c r="D41" s="129" t="str">
        <f>MID(fields!A32,36,1)</f>
        <v>Й</v>
      </c>
      <c r="E41" s="129"/>
      <c r="F41" s="129"/>
      <c r="G41" s="129" t="str">
        <f>MID(fields!A32,37,1)</f>
        <v> </v>
      </c>
      <c r="H41" s="129"/>
      <c r="I41" s="129"/>
      <c r="J41" s="129" t="str">
        <f>MID(fields!A32,38,1)</f>
        <v>О</v>
      </c>
      <c r="K41" s="129"/>
      <c r="L41" s="129"/>
      <c r="M41" s="129" t="str">
        <f>MID(fields!A32,39,1)</f>
        <v>Б</v>
      </c>
      <c r="N41" s="129"/>
      <c r="O41" s="129"/>
      <c r="P41" s="129" t="str">
        <f>MID(fields!A32,40,1)</f>
        <v>Л</v>
      </c>
      <c r="Q41" s="129"/>
      <c r="R41" s="129"/>
      <c r="S41" s="129" t="str">
        <f>MID(fields!A32,41,1)</f>
        <v>А</v>
      </c>
      <c r="T41" s="129"/>
      <c r="U41" s="129"/>
      <c r="V41" s="129" t="str">
        <f>MID(fields!A32,42,1)</f>
        <v>С</v>
      </c>
      <c r="W41" s="129"/>
      <c r="X41" s="129"/>
      <c r="Y41" s="129" t="str">
        <f>MID(fields!A32,43,1)</f>
        <v>Т</v>
      </c>
      <c r="Z41" s="129"/>
      <c r="AA41" s="129"/>
      <c r="AB41" s="129" t="str">
        <f>MID(fields!A32,44,1)</f>
        <v>И</v>
      </c>
      <c r="AC41" s="129"/>
      <c r="AD41" s="129"/>
      <c r="AE41" s="129" t="str">
        <f>MID(fields!A32,45,1)</f>
        <v> </v>
      </c>
      <c r="AF41" s="129"/>
      <c r="AG41" s="129"/>
      <c r="AH41" s="129" t="str">
        <f>MID(fields!A32,46,1)</f>
        <v>В</v>
      </c>
      <c r="AI41" s="129"/>
      <c r="AJ41" s="129"/>
      <c r="AK41" s="129" t="str">
        <f>MID(fields!A32,47,1)</f>
        <v> </v>
      </c>
      <c r="AL41" s="129"/>
      <c r="AM41" s="129"/>
      <c r="AN41" s="129" t="s">
        <v>120</v>
      </c>
      <c r="AO41" s="129"/>
      <c r="AP41" s="129"/>
      <c r="AQ41" s="129" t="s">
        <v>123</v>
      </c>
      <c r="AR41" s="129"/>
      <c r="AS41" s="129"/>
      <c r="AT41" s="129" t="s">
        <v>126</v>
      </c>
      <c r="AU41" s="129"/>
      <c r="AV41" s="129"/>
      <c r="AW41" s="129" t="s">
        <v>133</v>
      </c>
      <c r="AX41" s="129"/>
      <c r="AY41" s="129"/>
      <c r="AZ41" s="129" t="s">
        <v>121</v>
      </c>
      <c r="BA41" s="129"/>
      <c r="BB41" s="129"/>
      <c r="BC41" s="129" t="s">
        <v>123</v>
      </c>
      <c r="BD41" s="129"/>
      <c r="BE41" s="129"/>
      <c r="BF41" s="129" t="s">
        <v>134</v>
      </c>
      <c r="BG41" s="129"/>
      <c r="BH41" s="129"/>
      <c r="BI41" s="129" t="s">
        <v>124</v>
      </c>
      <c r="BJ41" s="129"/>
      <c r="BK41" s="129"/>
      <c r="BL41" s="129" t="s">
        <v>133</v>
      </c>
      <c r="BM41" s="129"/>
      <c r="BN41" s="129"/>
      <c r="BO41" s="129"/>
      <c r="BP41" s="129"/>
      <c r="BQ41" s="129"/>
      <c r="BR41" s="129" t="s">
        <v>123</v>
      </c>
      <c r="BS41" s="129"/>
      <c r="BT41" s="129"/>
      <c r="BU41" s="129" t="s">
        <v>135</v>
      </c>
      <c r="BV41" s="129"/>
      <c r="BW41" s="129"/>
      <c r="BX41" s="129" t="s">
        <v>137</v>
      </c>
      <c r="BY41" s="129"/>
      <c r="BZ41" s="129"/>
      <c r="CA41" s="129" t="s">
        <v>124</v>
      </c>
      <c r="CB41" s="129"/>
      <c r="CC41" s="129"/>
      <c r="CD41" s="129" t="s">
        <v>134</v>
      </c>
      <c r="CE41" s="129"/>
      <c r="CF41" s="129"/>
      <c r="CG41" s="129" t="s">
        <v>121</v>
      </c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>
        <f>MID(fields!A32,68,1)</f>
      </c>
      <c r="CW41" s="129"/>
      <c r="CX41" s="129"/>
      <c r="CY41" s="129">
        <f>MID(fields!A32,69,1)</f>
      </c>
      <c r="CZ41" s="129"/>
      <c r="DA41" s="129"/>
      <c r="DB41" s="129">
        <f>MID(fields!A32,70,1)</f>
      </c>
      <c r="DC41" s="129"/>
      <c r="DD41" s="129"/>
      <c r="DE41" s="129">
        <f>MID(fields!A32,71,1)</f>
      </c>
      <c r="DF41" s="129"/>
      <c r="DG41" s="129"/>
      <c r="DH41" s="129">
        <f>MID(fields!A32,72,1)</f>
      </c>
      <c r="DI41" s="129"/>
      <c r="DJ41" s="129"/>
      <c r="DK41" s="129">
        <f>MID(fields!A32,73,1)</f>
      </c>
      <c r="DL41" s="129"/>
      <c r="DM41" s="129"/>
      <c r="DN41" s="129">
        <f>MID(fields!A32,74,1)</f>
      </c>
      <c r="DO41" s="129"/>
      <c r="DP41" s="129"/>
    </row>
    <row r="42" spans="1:120" s="41" customFormat="1" ht="10.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</row>
    <row r="43" spans="1:120" s="41" customFormat="1" ht="17.25" customHeight="1">
      <c r="A43" s="129">
        <f>MID(fields!A32,75,1)</f>
      </c>
      <c r="B43" s="129"/>
      <c r="C43" s="129"/>
      <c r="D43" s="129">
        <f>MID(fields!A32,76,1)</f>
      </c>
      <c r="E43" s="129"/>
      <c r="F43" s="129"/>
      <c r="G43" s="129">
        <f>MID(fields!A32,77,1)</f>
      </c>
      <c r="H43" s="129"/>
      <c r="I43" s="129"/>
      <c r="J43" s="129">
        <f>MID(fields!A32,78,1)</f>
      </c>
      <c r="K43" s="129"/>
      <c r="L43" s="129"/>
      <c r="M43" s="129">
        <f>MID(fields!A32,79,1)</f>
      </c>
      <c r="N43" s="129"/>
      <c r="O43" s="129"/>
      <c r="P43" s="129">
        <f>MID(fields!A32,80,1)</f>
      </c>
      <c r="Q43" s="129"/>
      <c r="R43" s="129"/>
      <c r="S43" s="129">
        <f>MID(fields!A32,81,1)</f>
      </c>
      <c r="T43" s="129"/>
      <c r="U43" s="129"/>
      <c r="V43" s="129">
        <f>MID(fields!A32,82,1)</f>
      </c>
      <c r="W43" s="129"/>
      <c r="X43" s="129"/>
      <c r="Y43" s="129">
        <f>MID(fields!A32,83,1)</f>
      </c>
      <c r="Z43" s="129"/>
      <c r="AA43" s="129"/>
      <c r="AB43" s="129">
        <f>MID(fields!A32,84,1)</f>
      </c>
      <c r="AC43" s="129"/>
      <c r="AD43" s="129"/>
      <c r="AE43" s="129">
        <f>MID(fields!A32,85,1)</f>
      </c>
      <c r="AF43" s="129"/>
      <c r="AG43" s="129"/>
      <c r="AH43" s="129">
        <f>MID(fields!A32,86,1)</f>
      </c>
      <c r="AI43" s="129"/>
      <c r="AJ43" s="129"/>
      <c r="AK43" s="129">
        <f>MID(fields!A32,87,1)</f>
      </c>
      <c r="AL43" s="129"/>
      <c r="AM43" s="129"/>
      <c r="AN43" s="129">
        <f>MID(fields!A32,88,1)</f>
      </c>
      <c r="AO43" s="129"/>
      <c r="AP43" s="129"/>
      <c r="AQ43" s="129">
        <f>MID(fields!A32,89,1)</f>
      </c>
      <c r="AR43" s="129"/>
      <c r="AS43" s="129"/>
      <c r="AT43" s="129">
        <f>MID(fields!A32,90,1)</f>
      </c>
      <c r="AU43" s="129"/>
      <c r="AV43" s="129"/>
      <c r="AW43" s="129">
        <f>MID(fields!A32,91,1)</f>
      </c>
      <c r="AX43" s="129"/>
      <c r="AY43" s="129"/>
      <c r="AZ43" s="129">
        <f>MID(fields!A32,92,1)</f>
      </c>
      <c r="BA43" s="129"/>
      <c r="BB43" s="129"/>
      <c r="BC43" s="129">
        <f>MID(fields!A32,93,1)</f>
      </c>
      <c r="BD43" s="129"/>
      <c r="BE43" s="129"/>
      <c r="BF43" s="129">
        <f>MID(fields!A32,94,1)</f>
      </c>
      <c r="BG43" s="129"/>
      <c r="BH43" s="129"/>
      <c r="BI43" s="129">
        <f>MID(fields!A32,95,1)</f>
      </c>
      <c r="BJ43" s="129"/>
      <c r="BK43" s="129"/>
      <c r="BL43" s="129">
        <f>MID(fields!A32,96,1)</f>
      </c>
      <c r="BM43" s="129"/>
      <c r="BN43" s="129"/>
      <c r="BO43" s="129">
        <f>MID(fields!A32,97,1)</f>
      </c>
      <c r="BP43" s="129"/>
      <c r="BQ43" s="129"/>
      <c r="BR43" s="129">
        <f>MID(fields!A32,98,1)</f>
      </c>
      <c r="BS43" s="129"/>
      <c r="BT43" s="129"/>
      <c r="BU43" s="129">
        <f>MID(fields!A32,99,1)</f>
      </c>
      <c r="BV43" s="129"/>
      <c r="BW43" s="129"/>
      <c r="BX43" s="129">
        <f>MID(fields!A32,100,1)</f>
      </c>
      <c r="BY43" s="129"/>
      <c r="BZ43" s="129"/>
      <c r="CA43" s="129">
        <f>MID(fields!A32,101,1)</f>
      </c>
      <c r="CB43" s="129"/>
      <c r="CC43" s="129"/>
      <c r="CD43" s="129">
        <f>MID(fields!A32,102,1)</f>
      </c>
      <c r="CE43" s="129"/>
      <c r="CF43" s="129"/>
      <c r="CG43" s="129">
        <f>MID(fields!A32,103,1)</f>
      </c>
      <c r="CH43" s="129"/>
      <c r="CI43" s="129"/>
      <c r="CJ43" s="129">
        <f>MID(fields!A32,104,1)</f>
      </c>
      <c r="CK43" s="129"/>
      <c r="CL43" s="129"/>
      <c r="CM43" s="129">
        <f>MID(fields!A32,105,1)</f>
      </c>
      <c r="CN43" s="129"/>
      <c r="CO43" s="129"/>
      <c r="CP43" s="129">
        <f>MID(fields!A32,106,1)</f>
      </c>
      <c r="CQ43" s="129"/>
      <c r="CR43" s="129"/>
      <c r="CS43" s="129">
        <f>MID(fields!A32,107,1)</f>
      </c>
      <c r="CT43" s="129"/>
      <c r="CU43" s="129"/>
      <c r="CV43" s="129">
        <f>MID(fields!A32,108,1)</f>
      </c>
      <c r="CW43" s="129"/>
      <c r="CX43" s="129"/>
      <c r="CY43" s="129">
        <f>MID(fields!A32,109,1)</f>
      </c>
      <c r="CZ43" s="129"/>
      <c r="DA43" s="129"/>
      <c r="DB43" s="129">
        <f>MID(fields!A32,110,1)</f>
      </c>
      <c r="DC43" s="129"/>
      <c r="DD43" s="129"/>
      <c r="DE43" s="129">
        <f>MID(fields!A32,111,1)</f>
      </c>
      <c r="DF43" s="129"/>
      <c r="DG43" s="129"/>
      <c r="DH43" s="129">
        <f>MID(fields!A32,112,1)</f>
      </c>
      <c r="DI43" s="129"/>
      <c r="DJ43" s="129"/>
      <c r="DK43" s="129">
        <f>MID(fields!A32,113,1)</f>
      </c>
      <c r="DL43" s="129"/>
      <c r="DM43" s="129"/>
      <c r="DN43" s="129">
        <f>MID(fields!A32,114,1)</f>
      </c>
      <c r="DO43" s="129"/>
      <c r="DP43" s="129"/>
    </row>
    <row r="44" spans="1:120" s="41" customFormat="1" ht="12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98"/>
      <c r="R44" s="98"/>
      <c r="S44" s="98"/>
      <c r="T44" s="98"/>
      <c r="U44" s="98"/>
      <c r="V44" s="98"/>
      <c r="W44" s="98"/>
      <c r="X44" s="98"/>
      <c r="Y44" s="98"/>
      <c r="Z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40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</row>
    <row r="45" spans="1:120" s="41" customFormat="1" ht="17.25" customHeight="1">
      <c r="A45" s="43" t="s">
        <v>53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139" t="s">
        <v>2</v>
      </c>
      <c r="Z45" s="129"/>
      <c r="AA45" s="129"/>
      <c r="AB45" s="139" t="s">
        <v>39</v>
      </c>
      <c r="AC45" s="129"/>
      <c r="AD45" s="129"/>
      <c r="AE45" s="139" t="s">
        <v>83</v>
      </c>
      <c r="AF45" s="129"/>
      <c r="AG45" s="129"/>
      <c r="AH45" s="146" t="s">
        <v>4</v>
      </c>
      <c r="AI45" s="147"/>
      <c r="AJ45" s="148"/>
      <c r="AK45" s="139" t="s">
        <v>128</v>
      </c>
      <c r="AL45" s="129"/>
      <c r="AM45" s="129"/>
      <c r="AN45" s="139" t="s">
        <v>129</v>
      </c>
      <c r="AO45" s="129"/>
      <c r="AP45" s="129"/>
      <c r="AQ45" s="139" t="s">
        <v>130</v>
      </c>
      <c r="AR45" s="129"/>
      <c r="AS45" s="129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</row>
    <row r="46" spans="1:120" s="41" customFormat="1" ht="16.5" customHeight="1">
      <c r="A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AT46" s="91"/>
      <c r="AU46" s="91"/>
      <c r="AV46" s="91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</row>
    <row r="47" spans="1:120" s="41" customFormat="1" ht="15" customHeight="1">
      <c r="A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AB47" s="91"/>
      <c r="AC47" s="91"/>
      <c r="AD47" s="91"/>
      <c r="AE47" s="91"/>
      <c r="AF47" s="91"/>
      <c r="AG47" s="91"/>
      <c r="AH47" s="91"/>
      <c r="AI47" s="91"/>
      <c r="AJ47" s="91"/>
      <c r="AK47" s="61"/>
      <c r="AL47" s="61"/>
      <c r="AM47" s="61"/>
      <c r="AN47" s="91"/>
      <c r="AO47" s="91"/>
      <c r="AP47" s="91"/>
      <c r="AQ47" s="91"/>
      <c r="AR47" s="91"/>
      <c r="AS47" s="91"/>
      <c r="AT47" s="91"/>
      <c r="AU47" s="91"/>
      <c r="AV47" s="91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</row>
    <row r="48" spans="1:120" s="41" customFormat="1" ht="12.75" customHeight="1">
      <c r="A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AB48" s="91"/>
      <c r="AC48" s="91"/>
      <c r="AD48" s="91"/>
      <c r="AE48" s="91"/>
      <c r="AF48" s="91"/>
      <c r="AG48" s="91"/>
      <c r="AH48" s="91"/>
      <c r="AI48" s="91"/>
      <c r="AJ48" s="91"/>
      <c r="AK48" s="61"/>
      <c r="AL48" s="61"/>
      <c r="AM48" s="61"/>
      <c r="AN48" s="91"/>
      <c r="AO48" s="91"/>
      <c r="AP48" s="91"/>
      <c r="AQ48" s="91"/>
      <c r="AR48" s="91"/>
      <c r="AS48" s="91"/>
      <c r="AT48" s="91"/>
      <c r="AU48" s="91"/>
      <c r="AV48" s="91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</row>
    <row r="49" spans="1:120" s="41" customFormat="1" ht="12.75" customHeight="1">
      <c r="A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AB49" s="91"/>
      <c r="AC49" s="91"/>
      <c r="AD49" s="91"/>
      <c r="AE49" s="91"/>
      <c r="AF49" s="91"/>
      <c r="AG49" s="91"/>
      <c r="AH49" s="91"/>
      <c r="AI49" s="91"/>
      <c r="AJ49" s="91"/>
      <c r="AK49" s="61"/>
      <c r="AL49" s="61"/>
      <c r="AM49" s="61"/>
      <c r="AN49" s="91"/>
      <c r="AO49" s="91"/>
      <c r="AP49" s="91"/>
      <c r="AQ49" s="91"/>
      <c r="AR49" s="91"/>
      <c r="AS49" s="91"/>
      <c r="AT49" s="91"/>
      <c r="AU49" s="91"/>
      <c r="AV49" s="91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</row>
    <row r="50" spans="1:120" s="41" customFormat="1" ht="12.75" customHeight="1">
      <c r="A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AB50" s="91"/>
      <c r="AC50" s="91"/>
      <c r="AD50" s="91"/>
      <c r="AE50" s="91"/>
      <c r="AF50" s="91"/>
      <c r="AG50" s="91"/>
      <c r="AH50" s="91"/>
      <c r="AI50" s="91"/>
      <c r="AJ50" s="91"/>
      <c r="AK50" s="61"/>
      <c r="AL50" s="61"/>
      <c r="AM50" s="61"/>
      <c r="AN50" s="91"/>
      <c r="AO50" s="91"/>
      <c r="AP50" s="91"/>
      <c r="AQ50" s="91"/>
      <c r="AR50" s="91"/>
      <c r="AS50" s="91"/>
      <c r="AT50" s="91"/>
      <c r="AU50" s="91"/>
      <c r="AV50" s="91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</row>
    <row r="51" spans="1:89" s="41" customFormat="1" ht="12.75" customHeight="1">
      <c r="A51" s="40"/>
      <c r="B51" s="40"/>
      <c r="C51" s="40"/>
      <c r="D51" s="40"/>
      <c r="E51" s="40"/>
      <c r="F51" s="40"/>
      <c r="G51" s="40"/>
      <c r="H51" s="10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120" s="59" customFormat="1" ht="14.25" customHeight="1">
      <c r="A52" s="149"/>
      <c r="B52" s="149"/>
      <c r="C52" s="149"/>
      <c r="F52" s="101"/>
      <c r="G52" s="101"/>
      <c r="H52" s="102"/>
      <c r="I52" s="101"/>
      <c r="J52" s="103"/>
      <c r="L52" s="101"/>
      <c r="M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N52" s="149"/>
      <c r="DO52" s="149"/>
      <c r="DP52" s="149"/>
    </row>
  </sheetData>
  <sheetProtection/>
  <mergeCells count="500">
    <mergeCell ref="DN30:DP30"/>
    <mergeCell ref="S39:U39"/>
    <mergeCell ref="DB30:DD30"/>
    <mergeCell ref="DE30:DG30"/>
    <mergeCell ref="DH30:DJ30"/>
    <mergeCell ref="DK30:DM30"/>
    <mergeCell ref="BC30:BE30"/>
    <mergeCell ref="CS30:CU30"/>
    <mergeCell ref="CV30:CX30"/>
    <mergeCell ref="CY30:DA30"/>
    <mergeCell ref="DH28:DJ28"/>
    <mergeCell ref="DK28:DM28"/>
    <mergeCell ref="DN28:DP28"/>
    <mergeCell ref="AH30:AJ30"/>
    <mergeCell ref="AK30:AM30"/>
    <mergeCell ref="AN30:AP30"/>
    <mergeCell ref="AQ30:AS30"/>
    <mergeCell ref="AT30:AV30"/>
    <mergeCell ref="AW30:AY30"/>
    <mergeCell ref="AZ30:BB30"/>
    <mergeCell ref="CV28:CX28"/>
    <mergeCell ref="CY28:DA28"/>
    <mergeCell ref="DB28:DD28"/>
    <mergeCell ref="DE28:DG28"/>
    <mergeCell ref="CG28:CI28"/>
    <mergeCell ref="CJ28:CL28"/>
    <mergeCell ref="CM28:CO28"/>
    <mergeCell ref="CS28:CU28"/>
    <mergeCell ref="BU28:BW28"/>
    <mergeCell ref="BX28:BZ28"/>
    <mergeCell ref="CA28:CC28"/>
    <mergeCell ref="CD28:CF28"/>
    <mergeCell ref="BC28:BE28"/>
    <mergeCell ref="BL28:BN28"/>
    <mergeCell ref="BO28:BQ28"/>
    <mergeCell ref="BR28:BT28"/>
    <mergeCell ref="AQ28:AS28"/>
    <mergeCell ref="AT28:AV28"/>
    <mergeCell ref="AW28:AY28"/>
    <mergeCell ref="AZ28:BB28"/>
    <mergeCell ref="AB28:AD28"/>
    <mergeCell ref="AH28:AJ28"/>
    <mergeCell ref="AK28:AM28"/>
    <mergeCell ref="AN28:AP28"/>
    <mergeCell ref="M28:O28"/>
    <mergeCell ref="P28:R28"/>
    <mergeCell ref="S28:U28"/>
    <mergeCell ref="V28:X28"/>
    <mergeCell ref="A28:C28"/>
    <mergeCell ref="D28:F28"/>
    <mergeCell ref="G28:I28"/>
    <mergeCell ref="J28:L28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CM26:CO26"/>
    <mergeCell ref="CP26:CR26"/>
    <mergeCell ref="BU26:BW26"/>
    <mergeCell ref="BX26:BZ26"/>
    <mergeCell ref="CA26:CC26"/>
    <mergeCell ref="CD26:CF26"/>
    <mergeCell ref="AW26:AY26"/>
    <mergeCell ref="AZ26:BB26"/>
    <mergeCell ref="BC26:BE26"/>
    <mergeCell ref="BF26:BH26"/>
    <mergeCell ref="CG26:CI26"/>
    <mergeCell ref="CJ26:CL26"/>
    <mergeCell ref="AK26:AM26"/>
    <mergeCell ref="AN26:AP26"/>
    <mergeCell ref="AQ26:AS26"/>
    <mergeCell ref="AT26:AV26"/>
    <mergeCell ref="V39:X39"/>
    <mergeCell ref="V33:X33"/>
    <mergeCell ref="Y33:AA33"/>
    <mergeCell ref="V34:AA34"/>
    <mergeCell ref="AF35:AH35"/>
    <mergeCell ref="AI35:AK35"/>
    <mergeCell ref="AL35:AN35"/>
    <mergeCell ref="Y11:AA11"/>
    <mergeCell ref="AB11:AD11"/>
    <mergeCell ref="AE11:AG11"/>
    <mergeCell ref="AH11:AJ11"/>
    <mergeCell ref="AK11:AM11"/>
    <mergeCell ref="AN11:AP11"/>
    <mergeCell ref="AN14:AP14"/>
    <mergeCell ref="AK16:AM16"/>
    <mergeCell ref="AN16:AP16"/>
    <mergeCell ref="CJ11:CL11"/>
    <mergeCell ref="CG11:CI11"/>
    <mergeCell ref="CG12:CL1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K14:AM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DK24:DM24"/>
    <mergeCell ref="DN24:DP24"/>
    <mergeCell ref="CY24:DA24"/>
    <mergeCell ref="DB24:DD24"/>
    <mergeCell ref="DE24:DG24"/>
    <mergeCell ref="CD24:CF24"/>
    <mergeCell ref="CV24:CX24"/>
    <mergeCell ref="CJ24:CL24"/>
    <mergeCell ref="CM24:CO24"/>
    <mergeCell ref="CP24:CR24"/>
    <mergeCell ref="BG35:BI35"/>
    <mergeCell ref="BO24:BQ24"/>
    <mergeCell ref="AQ16:AS16"/>
    <mergeCell ref="AT16:AV16"/>
    <mergeCell ref="AW16:AY16"/>
    <mergeCell ref="DH24:DJ24"/>
    <mergeCell ref="BI26:BK26"/>
    <mergeCell ref="BL26:BN26"/>
    <mergeCell ref="BO26:BQ26"/>
    <mergeCell ref="BR26:BT26"/>
    <mergeCell ref="AO35:AQ35"/>
    <mergeCell ref="AR35:AT35"/>
    <mergeCell ref="AU35:AW35"/>
    <mergeCell ref="AX35:AZ35"/>
    <mergeCell ref="BA35:BC35"/>
    <mergeCell ref="BD35:BF35"/>
    <mergeCell ref="CS24:CU24"/>
    <mergeCell ref="BX24:BZ24"/>
    <mergeCell ref="CA24:CC24"/>
    <mergeCell ref="CG24:CI24"/>
    <mergeCell ref="BR24:BT24"/>
    <mergeCell ref="BU24:BW24"/>
    <mergeCell ref="AZ24:BB24"/>
    <mergeCell ref="BC24:BE24"/>
    <mergeCell ref="BF24:BH24"/>
    <mergeCell ref="BI24:BK24"/>
    <mergeCell ref="BL24:BN24"/>
    <mergeCell ref="AN24:AP24"/>
    <mergeCell ref="AQ24:AS24"/>
    <mergeCell ref="AT24:AV24"/>
    <mergeCell ref="AW24:AY24"/>
    <mergeCell ref="AB24:AD24"/>
    <mergeCell ref="AK24:AM24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DB22:DD22"/>
    <mergeCell ref="DE22:DG22"/>
    <mergeCell ref="CD22:CF22"/>
    <mergeCell ref="CG22:CI22"/>
    <mergeCell ref="CJ22:CL22"/>
    <mergeCell ref="CM22:CO22"/>
    <mergeCell ref="BR22:BT22"/>
    <mergeCell ref="BU22:BW22"/>
    <mergeCell ref="DH22:DJ22"/>
    <mergeCell ref="DK22:DM22"/>
    <mergeCell ref="CP22:CR22"/>
    <mergeCell ref="CS22:CU22"/>
    <mergeCell ref="CV22:CX22"/>
    <mergeCell ref="CY22:DA22"/>
    <mergeCell ref="BX22:BZ22"/>
    <mergeCell ref="CA22:CC22"/>
    <mergeCell ref="BF22:BH22"/>
    <mergeCell ref="BI22:BK22"/>
    <mergeCell ref="BL22:BN22"/>
    <mergeCell ref="BO22:BQ22"/>
    <mergeCell ref="AT22:AV22"/>
    <mergeCell ref="AW22:AY22"/>
    <mergeCell ref="AZ22:BB22"/>
    <mergeCell ref="BC22:BE22"/>
    <mergeCell ref="AH22:AJ22"/>
    <mergeCell ref="AK22:AM22"/>
    <mergeCell ref="AN22:AP22"/>
    <mergeCell ref="AQ22:AS22"/>
    <mergeCell ref="V22:X22"/>
    <mergeCell ref="Y22:AA22"/>
    <mergeCell ref="AB22:AD22"/>
    <mergeCell ref="AE22:AG22"/>
    <mergeCell ref="DH20:DJ20"/>
    <mergeCell ref="DK20:DM20"/>
    <mergeCell ref="DB20:DD20"/>
    <mergeCell ref="DE20:DG20"/>
    <mergeCell ref="CJ20:CL20"/>
    <mergeCell ref="CM20:CO20"/>
    <mergeCell ref="DN20:DP20"/>
    <mergeCell ref="A22:C22"/>
    <mergeCell ref="D22:F22"/>
    <mergeCell ref="G22:I22"/>
    <mergeCell ref="J22:L22"/>
    <mergeCell ref="M22:O22"/>
    <mergeCell ref="P22:R22"/>
    <mergeCell ref="S22:U22"/>
    <mergeCell ref="CV20:CX20"/>
    <mergeCell ref="CY20:DA20"/>
    <mergeCell ref="CP20:CR20"/>
    <mergeCell ref="CS20:CU20"/>
    <mergeCell ref="BX20:BZ20"/>
    <mergeCell ref="CA20:CC20"/>
    <mergeCell ref="CD20:CF20"/>
    <mergeCell ref="CG20:CI20"/>
    <mergeCell ref="BL20:BN20"/>
    <mergeCell ref="BO20:BQ20"/>
    <mergeCell ref="BR20:BT20"/>
    <mergeCell ref="BU20:BW20"/>
    <mergeCell ref="AZ20:BB20"/>
    <mergeCell ref="BC20:BE20"/>
    <mergeCell ref="BF20:BH20"/>
    <mergeCell ref="BI20:BK20"/>
    <mergeCell ref="AN20:AP20"/>
    <mergeCell ref="AQ20:AS20"/>
    <mergeCell ref="AT20:AV20"/>
    <mergeCell ref="AW20:AY20"/>
    <mergeCell ref="AB20:AD20"/>
    <mergeCell ref="AK20:AM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DB18:DD18"/>
    <mergeCell ref="DE18:DG18"/>
    <mergeCell ref="CD18:CF18"/>
    <mergeCell ref="CG18:CI18"/>
    <mergeCell ref="CJ18:CL18"/>
    <mergeCell ref="CM18:CO18"/>
    <mergeCell ref="BR18:BT18"/>
    <mergeCell ref="BU18:BW18"/>
    <mergeCell ref="DH18:DJ18"/>
    <mergeCell ref="DK18:DM18"/>
    <mergeCell ref="CP18:CR18"/>
    <mergeCell ref="CS18:CU18"/>
    <mergeCell ref="CV18:CX18"/>
    <mergeCell ref="CY18:DA18"/>
    <mergeCell ref="BX18:BZ18"/>
    <mergeCell ref="CA18:CC18"/>
    <mergeCell ref="BF18:BH18"/>
    <mergeCell ref="BI18:BK18"/>
    <mergeCell ref="BL18:BN18"/>
    <mergeCell ref="BO18:BQ18"/>
    <mergeCell ref="AT18:AV18"/>
    <mergeCell ref="AW18:AY18"/>
    <mergeCell ref="AZ18:BB18"/>
    <mergeCell ref="BC18:BE18"/>
    <mergeCell ref="AK18:AM18"/>
    <mergeCell ref="AN18:AP18"/>
    <mergeCell ref="AQ18:AS18"/>
    <mergeCell ref="V18:X18"/>
    <mergeCell ref="Y18:AA18"/>
    <mergeCell ref="AB18:AD18"/>
    <mergeCell ref="DH16:DJ16"/>
    <mergeCell ref="DK16:DM16"/>
    <mergeCell ref="DN16:DP16"/>
    <mergeCell ref="CA16:CC16"/>
    <mergeCell ref="CD16:CF16"/>
    <mergeCell ref="CG16:CI16"/>
    <mergeCell ref="CV16:CX16"/>
    <mergeCell ref="CY16:DA16"/>
    <mergeCell ref="DB16:DD16"/>
    <mergeCell ref="DE16:DG16"/>
    <mergeCell ref="BL16:BN16"/>
    <mergeCell ref="A18:C18"/>
    <mergeCell ref="D18:F18"/>
    <mergeCell ref="G18:I18"/>
    <mergeCell ref="J18:L18"/>
    <mergeCell ref="M18:O18"/>
    <mergeCell ref="P18:R18"/>
    <mergeCell ref="S18:U18"/>
    <mergeCell ref="AZ16:BB16"/>
    <mergeCell ref="BC16:BE16"/>
    <mergeCell ref="CJ16:CL16"/>
    <mergeCell ref="CM16:CO16"/>
    <mergeCell ref="CP16:CR16"/>
    <mergeCell ref="CS16:CU16"/>
    <mergeCell ref="BX16:BZ16"/>
    <mergeCell ref="BO16:BQ16"/>
    <mergeCell ref="BR16:BT16"/>
    <mergeCell ref="BU16:BW16"/>
    <mergeCell ref="BF16:BH16"/>
    <mergeCell ref="BI16:BK16"/>
    <mergeCell ref="Y28:AA28"/>
    <mergeCell ref="DN52:DP52"/>
    <mergeCell ref="A52:C52"/>
    <mergeCell ref="BJ35:BL35"/>
    <mergeCell ref="BM35:BO35"/>
    <mergeCell ref="BP35:BR35"/>
    <mergeCell ref="BS35:BU35"/>
    <mergeCell ref="BV35:BX35"/>
    <mergeCell ref="BY35:CA35"/>
    <mergeCell ref="CB35:CD35"/>
    <mergeCell ref="A1:C1"/>
    <mergeCell ref="Y1:AA1"/>
    <mergeCell ref="BX4:BZ4"/>
    <mergeCell ref="BL4:BQ4"/>
    <mergeCell ref="BR4:BT4"/>
    <mergeCell ref="BU4:BW4"/>
    <mergeCell ref="Y26:AA26"/>
    <mergeCell ref="AB26:AD26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A26:C26"/>
    <mergeCell ref="D26:F26"/>
    <mergeCell ref="G26:I26"/>
    <mergeCell ref="J26:L26"/>
    <mergeCell ref="M26:O26"/>
    <mergeCell ref="P26:R26"/>
    <mergeCell ref="S26:U26"/>
    <mergeCell ref="V26:X26"/>
    <mergeCell ref="AE26:AG26"/>
    <mergeCell ref="AH26:AJ26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AN43:AP43"/>
    <mergeCell ref="AQ43:AS43"/>
    <mergeCell ref="AT43:AV43"/>
    <mergeCell ref="Y43:AA43"/>
    <mergeCell ref="AB43:AD43"/>
    <mergeCell ref="AE43:AG43"/>
    <mergeCell ref="AH43:AJ43"/>
    <mergeCell ref="AK43:AM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K45:AM45"/>
    <mergeCell ref="AN45:AP45"/>
    <mergeCell ref="AQ45:AS45"/>
    <mergeCell ref="Y45:AA45"/>
    <mergeCell ref="AB45:AD45"/>
    <mergeCell ref="AE45:AG45"/>
    <mergeCell ref="AH45:AJ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1327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view="pageBreakPreview" zoomScaleSheetLayoutView="100" zoomScalePageLayoutView="0" workbookViewId="0" topLeftCell="A1">
      <selection activeCell="M7" sqref="M7"/>
    </sheetView>
  </sheetViews>
  <sheetFormatPr defaultColWidth="0.875" defaultRowHeight="12.75"/>
  <cols>
    <col min="1" max="16384" width="0.875" style="57" customWidth="1"/>
  </cols>
  <sheetData>
    <row r="1" spans="1:120" s="59" customFormat="1" ht="14.25" customHeight="1">
      <c r="A1" s="149"/>
      <c r="B1" s="149"/>
      <c r="C1" s="14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Y1" s="149"/>
      <c r="Z1" s="149"/>
      <c r="AA1" s="149"/>
      <c r="AD1" s="60"/>
      <c r="AE1" s="60"/>
      <c r="AF1" s="60"/>
      <c r="AG1" s="60"/>
      <c r="AH1" s="60"/>
      <c r="AI1" s="60"/>
      <c r="AJ1" s="60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W1" s="58"/>
      <c r="BX1" s="58"/>
      <c r="BY1" s="58"/>
      <c r="BZ1" s="58"/>
      <c r="CA1" s="58"/>
      <c r="CB1" s="58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</row>
    <row r="2" spans="1:120" s="59" customFormat="1" ht="3" customHeight="1">
      <c r="A2" s="67"/>
      <c r="B2" s="67"/>
      <c r="C2" s="6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Y2" s="58"/>
      <c r="Z2" s="58"/>
      <c r="AA2" s="58"/>
      <c r="AC2" s="68"/>
      <c r="AD2" s="60"/>
      <c r="AE2" s="60"/>
      <c r="AF2" s="60"/>
      <c r="AG2" s="60"/>
      <c r="AH2" s="60"/>
      <c r="AI2" s="60"/>
      <c r="AJ2" s="60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U2" s="58"/>
      <c r="BV2" s="58"/>
      <c r="BW2" s="58"/>
      <c r="BX2" s="58"/>
      <c r="BY2" s="58"/>
      <c r="BZ2" s="58"/>
      <c r="CA2" s="58"/>
      <c r="CB2" s="69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</row>
    <row r="3" spans="1:120" s="59" customFormat="1" ht="4.5" customHeight="1">
      <c r="A3" s="67"/>
      <c r="B3" s="67"/>
      <c r="C3" s="6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Y3" s="58"/>
      <c r="Z3" s="58"/>
      <c r="AA3" s="58"/>
      <c r="AC3" s="70"/>
      <c r="AD3" s="70"/>
      <c r="AE3" s="70"/>
      <c r="AF3" s="70"/>
      <c r="AG3" s="70"/>
      <c r="AH3" s="70"/>
      <c r="AI3" s="70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69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</row>
    <row r="4" spans="1:120" s="59" customFormat="1" ht="17.25" customHeight="1">
      <c r="A4" s="71"/>
      <c r="B4" s="71"/>
      <c r="C4" s="71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Y4" s="58"/>
      <c r="Z4" s="58"/>
      <c r="AA4" s="58"/>
      <c r="BL4" s="151" t="s">
        <v>0</v>
      </c>
      <c r="BM4" s="151"/>
      <c r="BN4" s="151"/>
      <c r="BO4" s="151"/>
      <c r="BP4" s="151"/>
      <c r="BQ4" s="151"/>
      <c r="BR4" s="150" t="s">
        <v>1</v>
      </c>
      <c r="BS4" s="150"/>
      <c r="BT4" s="150"/>
      <c r="BU4" s="150" t="s">
        <v>1</v>
      </c>
      <c r="BV4" s="150"/>
      <c r="BW4" s="150"/>
      <c r="BX4" s="150" t="s">
        <v>83</v>
      </c>
      <c r="BY4" s="150"/>
      <c r="BZ4" s="150"/>
      <c r="CA4" s="72"/>
      <c r="CB4" s="72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</row>
    <row r="5" spans="1:120" s="59" customFormat="1" ht="11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BZ5" s="58"/>
      <c r="CA5" s="58"/>
      <c r="CB5" s="58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</row>
    <row r="6" spans="78:120" s="59" customFormat="1" ht="9" customHeight="1">
      <c r="BZ6" s="58"/>
      <c r="CA6" s="58"/>
      <c r="CB6" s="58"/>
      <c r="CC6" s="58"/>
      <c r="CD6" s="58"/>
      <c r="CE6" s="58"/>
      <c r="CF6" s="58"/>
      <c r="CG6" s="58"/>
      <c r="CH6" s="58"/>
      <c r="CI6" s="73"/>
      <c r="CJ6" s="73"/>
      <c r="CK6" s="73"/>
      <c r="CL6" s="73"/>
      <c r="CM6" s="73"/>
      <c r="CN6" s="73"/>
      <c r="CO6" s="73"/>
      <c r="CP6" s="73"/>
      <c r="CQ6" s="73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</row>
    <row r="7" spans="23:120" s="78" customFormat="1" ht="14.25" customHeight="1">
      <c r="W7" s="57"/>
      <c r="X7" s="57"/>
      <c r="Y7" s="5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80" t="s">
        <v>21</v>
      </c>
    </row>
    <row r="8" spans="1:89" s="41" customFormat="1" ht="15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</row>
    <row r="9" spans="1:89" s="41" customFormat="1" ht="15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</row>
    <row r="10" spans="1:89" s="41" customFormat="1" ht="13.5" customHeight="1">
      <c r="A10" s="39" t="s">
        <v>84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</row>
    <row r="11" spans="1:89" s="41" customFormat="1" ht="13.5" customHeight="1">
      <c r="A11" s="40"/>
      <c r="B11" s="40"/>
      <c r="C11" s="40"/>
      <c r="D11" s="40"/>
      <c r="E11" s="39" t="s">
        <v>85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</row>
    <row r="12" spans="1:89" s="41" customFormat="1" ht="18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</row>
    <row r="13" spans="1:89" s="41" customFormat="1" ht="3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154" t="s">
        <v>86</v>
      </c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s="41" customFormat="1" ht="17.25" customHeight="1">
      <c r="A14" s="88" t="s">
        <v>87</v>
      </c>
      <c r="B14" s="40"/>
      <c r="C14" s="40"/>
      <c r="D14" s="40"/>
      <c r="E14" s="40"/>
      <c r="F14" s="40"/>
      <c r="G14" s="40"/>
      <c r="H14" s="40"/>
      <c r="I14" s="40"/>
      <c r="J14" s="141" t="str">
        <f>MID(fields!A34,1,1)</f>
        <v> </v>
      </c>
      <c r="K14" s="142"/>
      <c r="L14" s="140"/>
      <c r="M14" s="40"/>
      <c r="N14" s="40"/>
      <c r="O14" s="40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s="41" customFormat="1" ht="7.5" customHeight="1">
      <c r="A15" s="88"/>
      <c r="B15" s="40"/>
      <c r="C15" s="40"/>
      <c r="D15" s="40"/>
      <c r="E15" s="40"/>
      <c r="F15" s="40"/>
      <c r="G15" s="40"/>
      <c r="H15" s="40"/>
      <c r="I15" s="40"/>
      <c r="J15" s="91"/>
      <c r="K15" s="91"/>
      <c r="L15" s="91"/>
      <c r="M15" s="40"/>
      <c r="N15" s="40"/>
      <c r="O15" s="40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s="41" customFormat="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120" s="41" customFormat="1" ht="17.25" customHeight="1">
      <c r="A17" s="51" t="s">
        <v>88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56"/>
      <c r="M17" s="95"/>
      <c r="N17" s="95"/>
      <c r="O17" s="95"/>
      <c r="P17" s="95"/>
      <c r="Q17" s="95"/>
      <c r="R17" s="95"/>
      <c r="S17" s="43"/>
      <c r="T17" s="43"/>
      <c r="U17" s="43"/>
      <c r="V17" s="43"/>
      <c r="Y17" s="129" t="str">
        <f>MID(fields!A35,1,1)</f>
        <v> </v>
      </c>
      <c r="Z17" s="129"/>
      <c r="AA17" s="129"/>
      <c r="AB17" s="129">
        <f>MID(fields!A35,2,1)</f>
      </c>
      <c r="AC17" s="129"/>
      <c r="AD17" s="129"/>
      <c r="AE17" s="129">
        <f>MID(fields!A35,3,1)</f>
      </c>
      <c r="AF17" s="129"/>
      <c r="AG17" s="129"/>
      <c r="AH17" s="129">
        <f>MID(fields!A35,4,1)</f>
      </c>
      <c r="AI17" s="129"/>
      <c r="AJ17" s="129"/>
      <c r="AK17" s="129">
        <f>MID(fields!A35,5,1)</f>
      </c>
      <c r="AL17" s="129"/>
      <c r="AM17" s="129"/>
      <c r="AN17" s="129">
        <f>MID(fields!A35,6,1)</f>
      </c>
      <c r="AO17" s="129"/>
      <c r="AP17" s="129"/>
      <c r="AQ17" s="129">
        <f>MID(fields!A35,7,1)</f>
      </c>
      <c r="AR17" s="129"/>
      <c r="AS17" s="129"/>
      <c r="AT17" s="129">
        <f>MID(fields!A35,8,1)</f>
      </c>
      <c r="AU17" s="129"/>
      <c r="AV17" s="129"/>
      <c r="AW17" s="129">
        <f>MID(fields!A35,9,1)</f>
      </c>
      <c r="AX17" s="129"/>
      <c r="AY17" s="129"/>
      <c r="AZ17" s="129">
        <f>MID(fields!A35,10,1)</f>
      </c>
      <c r="BA17" s="129"/>
      <c r="BB17" s="129"/>
      <c r="BC17" s="129">
        <f>MID(fields!A35,11,1)</f>
      </c>
      <c r="BD17" s="129"/>
      <c r="BE17" s="129"/>
      <c r="BF17" s="129">
        <f>MID(fields!A35,12,1)</f>
      </c>
      <c r="BG17" s="129"/>
      <c r="BH17" s="129"/>
      <c r="BI17" s="129">
        <f>MID(fields!A35,13,1)</f>
      </c>
      <c r="BJ17" s="129"/>
      <c r="BK17" s="129"/>
      <c r="BL17" s="129">
        <f>MID(fields!A35,14,1)</f>
      </c>
      <c r="BM17" s="129"/>
      <c r="BN17" s="129"/>
      <c r="BO17" s="129">
        <f>MID(fields!A35,15,1)</f>
      </c>
      <c r="BP17" s="129"/>
      <c r="BQ17" s="129"/>
      <c r="BR17" s="129">
        <f>MID(fields!A35,16,1)</f>
      </c>
      <c r="BS17" s="129"/>
      <c r="BT17" s="129"/>
      <c r="BU17" s="129">
        <f>MID(fields!A35,17,1)</f>
      </c>
      <c r="BV17" s="129"/>
      <c r="BW17" s="129"/>
      <c r="BX17" s="129">
        <f>MID(fields!A35,18,1)</f>
      </c>
      <c r="BY17" s="129"/>
      <c r="BZ17" s="129"/>
      <c r="CA17" s="129">
        <f>MID(fields!A35,19,1)</f>
      </c>
      <c r="CB17" s="129"/>
      <c r="CC17" s="129"/>
      <c r="CD17" s="129">
        <f>MID(fields!A35,20,1)</f>
      </c>
      <c r="CE17" s="129"/>
      <c r="CF17" s="129"/>
      <c r="CG17" s="129">
        <f>MID(fields!A35,21,1)</f>
      </c>
      <c r="CH17" s="129"/>
      <c r="CI17" s="129"/>
      <c r="CJ17" s="129">
        <f>MID(fields!A35,22,1)</f>
      </c>
      <c r="CK17" s="129"/>
      <c r="CL17" s="129"/>
      <c r="CM17" s="129">
        <f>MID(fields!A35,23,1)</f>
      </c>
      <c r="CN17" s="129"/>
      <c r="CO17" s="129"/>
      <c r="CP17" s="129">
        <f>MID(fields!A35,24,1)</f>
      </c>
      <c r="CQ17" s="129"/>
      <c r="CR17" s="129"/>
      <c r="CS17" s="129">
        <f>MID(fields!A35,25,1)</f>
      </c>
      <c r="CT17" s="129"/>
      <c r="CU17" s="129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</row>
    <row r="18" spans="1:120" s="41" customFormat="1" ht="12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56"/>
      <c r="M18" s="95"/>
      <c r="N18" s="95"/>
      <c r="O18" s="95"/>
      <c r="P18" s="95"/>
      <c r="Q18" s="95"/>
      <c r="R18" s="95"/>
      <c r="S18" s="43"/>
      <c r="T18" s="43"/>
      <c r="U18" s="43"/>
      <c r="V18" s="43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</row>
    <row r="19" spans="1:120" s="41" customFormat="1" ht="17.25" customHeight="1">
      <c r="A19" s="85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S19" s="129" t="str">
        <f>MID(fields!A36,1,1)</f>
        <v> </v>
      </c>
      <c r="T19" s="129"/>
      <c r="U19" s="129"/>
      <c r="V19" s="129">
        <f>MID(fields!A36,2,1)</f>
      </c>
      <c r="W19" s="129"/>
      <c r="X19" s="129"/>
      <c r="Y19" s="136" t="s">
        <v>3</v>
      </c>
      <c r="Z19" s="137"/>
      <c r="AA19" s="138"/>
      <c r="AB19" s="140">
        <f>MID(fields!A36,4,1)</f>
      </c>
      <c r="AC19" s="129"/>
      <c r="AD19" s="129"/>
      <c r="AE19" s="129">
        <f>MID(fields!A36,5,1)</f>
      </c>
      <c r="AF19" s="129"/>
      <c r="AG19" s="141"/>
      <c r="AH19" s="136" t="s">
        <v>3</v>
      </c>
      <c r="AI19" s="137"/>
      <c r="AJ19" s="138"/>
      <c r="AK19" s="140">
        <f>MID(fields!A36,7,1)</f>
      </c>
      <c r="AL19" s="129"/>
      <c r="AM19" s="129"/>
      <c r="AN19" s="129">
        <f>MID(fields!A36,8,1)</f>
      </c>
      <c r="AO19" s="129"/>
      <c r="AP19" s="129"/>
      <c r="AQ19" s="129">
        <f>MID(fields!A36,9,1)</f>
      </c>
      <c r="AR19" s="129"/>
      <c r="AS19" s="129"/>
      <c r="AT19" s="129">
        <f>MID(fields!A36,10,1)</f>
      </c>
      <c r="AU19" s="129"/>
      <c r="AV19" s="129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</row>
    <row r="20" s="41" customFormat="1" ht="18" customHeight="1"/>
    <row r="21" spans="1:120" s="41" customFormat="1" ht="17.25" customHeight="1">
      <c r="A21" s="86" t="s">
        <v>90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97"/>
      <c r="R21" s="97"/>
      <c r="S21" s="129" t="str">
        <f>MID(fields!A37,1,1)</f>
        <v> </v>
      </c>
      <c r="T21" s="129"/>
      <c r="U21" s="129"/>
      <c r="V21" s="129">
        <f>MID(fields!A37,2,1)</f>
      </c>
      <c r="W21" s="129"/>
      <c r="X21" s="129"/>
      <c r="Y21" s="129">
        <f>MID(fields!A37,3,1)</f>
      </c>
      <c r="Z21" s="129"/>
      <c r="AA21" s="129"/>
      <c r="AB21" s="129">
        <f>MID(fields!A37,4,1)</f>
      </c>
      <c r="AC21" s="129"/>
      <c r="AD21" s="129"/>
      <c r="AE21" s="129">
        <f>MID(fields!A37,5,1)</f>
      </c>
      <c r="AF21" s="129"/>
      <c r="AG21" s="129"/>
      <c r="AH21" s="129">
        <f>MID(fields!A37,6,1)</f>
      </c>
      <c r="AI21" s="129"/>
      <c r="AJ21" s="129"/>
      <c r="AK21" s="129">
        <f>MID(fields!A37,7,1)</f>
      </c>
      <c r="AL21" s="129"/>
      <c r="AM21" s="129"/>
      <c r="AN21" s="129">
        <f>MID(fields!A37,8,1)</f>
      </c>
      <c r="AO21" s="129"/>
      <c r="AP21" s="129"/>
      <c r="AQ21" s="129">
        <f>MID(fields!A37,9,1)</f>
      </c>
      <c r="AR21" s="129"/>
      <c r="AS21" s="129"/>
      <c r="AT21" s="129">
        <f>MID(fields!A37,10,1)</f>
      </c>
      <c r="AU21" s="129"/>
      <c r="AV21" s="129"/>
      <c r="AW21" s="129">
        <f>MID(fields!A37,11,1)</f>
      </c>
      <c r="AX21" s="129"/>
      <c r="AY21" s="129"/>
      <c r="AZ21" s="129">
        <f>MID(fields!A37,12,1)</f>
      </c>
      <c r="BA21" s="129"/>
      <c r="BB21" s="129"/>
      <c r="BC21" s="129">
        <f>MID(fields!A37,13,1)</f>
      </c>
      <c r="BD21" s="129"/>
      <c r="BE21" s="129"/>
      <c r="BF21" s="129">
        <f>MID(fields!A37,14,1)</f>
      </c>
      <c r="BG21" s="129"/>
      <c r="BH21" s="129"/>
      <c r="BI21" s="129">
        <f>MID(fields!A37,15,1)</f>
      </c>
      <c r="BJ21" s="129"/>
      <c r="BK21" s="129"/>
      <c r="BL21" s="129">
        <f>MID(fields!A37,16,1)</f>
      </c>
      <c r="BM21" s="129"/>
      <c r="BN21" s="129"/>
      <c r="BO21" s="129">
        <f>MID(fields!A37,17,1)</f>
      </c>
      <c r="BP21" s="129"/>
      <c r="BQ21" s="129"/>
      <c r="BR21" s="129">
        <f>MID(fields!A37,18,1)</f>
      </c>
      <c r="BS21" s="129"/>
      <c r="BT21" s="129"/>
      <c r="BU21" s="129">
        <f>MID(fields!A37,19,1)</f>
      </c>
      <c r="BV21" s="129"/>
      <c r="BW21" s="129"/>
      <c r="BX21" s="129">
        <f>MID(fields!A37,20,1)</f>
      </c>
      <c r="BY21" s="129"/>
      <c r="BZ21" s="129"/>
      <c r="CA21" s="129">
        <f>MID(fields!A37,21,1)</f>
      </c>
      <c r="CB21" s="129"/>
      <c r="CC21" s="129"/>
      <c r="CD21" s="129">
        <f>MID(fields!A37,22,1)</f>
      </c>
      <c r="CE21" s="129"/>
      <c r="CF21" s="129"/>
      <c r="CG21" s="129">
        <f>MID(fields!A37,23,1)</f>
      </c>
      <c r="CH21" s="129"/>
      <c r="CI21" s="129"/>
      <c r="CJ21" s="129">
        <f>MID(fields!A37,24,1)</f>
      </c>
      <c r="CK21" s="129"/>
      <c r="CL21" s="129"/>
      <c r="CM21" s="129">
        <f>MID(fields!A37,25,1)</f>
      </c>
      <c r="CN21" s="129"/>
      <c r="CO21" s="129"/>
      <c r="CP21" s="129">
        <f>MID(fields!A37,26,1)</f>
      </c>
      <c r="CQ21" s="129"/>
      <c r="CR21" s="129"/>
      <c r="CS21" s="129">
        <f>MID(fields!A37,27,1)</f>
      </c>
      <c r="CT21" s="129"/>
      <c r="CU21" s="129"/>
      <c r="CV21" s="129">
        <f>MID(fields!A37,28,1)</f>
      </c>
      <c r="CW21" s="129"/>
      <c r="CX21" s="129"/>
      <c r="CY21" s="129">
        <f>MID(fields!A37,29,1)</f>
      </c>
      <c r="CZ21" s="129"/>
      <c r="DA21" s="129"/>
      <c r="DB21" s="129">
        <f>MID(fields!A37,30,1)</f>
      </c>
      <c r="DC21" s="129"/>
      <c r="DD21" s="129"/>
      <c r="DE21" s="129">
        <f>MID(fields!A37,31,1)</f>
      </c>
      <c r="DF21" s="129"/>
      <c r="DG21" s="129"/>
      <c r="DH21" s="129">
        <f>MID(fields!A37,32,1)</f>
      </c>
      <c r="DI21" s="129"/>
      <c r="DJ21" s="129"/>
      <c r="DK21" s="129">
        <f>MID(fields!A37,33,1)</f>
      </c>
      <c r="DL21" s="129"/>
      <c r="DM21" s="129"/>
      <c r="DN21" s="129">
        <f>MID(fields!A37,34,1)</f>
      </c>
      <c r="DO21" s="129"/>
      <c r="DP21" s="129"/>
    </row>
    <row r="22" s="41" customFormat="1" ht="7.5" customHeight="1"/>
    <row r="23" spans="1:120" s="41" customFormat="1" ht="17.25" customHeight="1">
      <c r="A23" s="129">
        <f>MID(fields!A37,35,1)</f>
      </c>
      <c r="B23" s="129"/>
      <c r="C23" s="129"/>
      <c r="D23" s="129">
        <f>MID(fields!A37,36,1)</f>
      </c>
      <c r="E23" s="129"/>
      <c r="F23" s="129"/>
      <c r="G23" s="129">
        <f>MID(fields!A37,37,1)</f>
      </c>
      <c r="H23" s="129"/>
      <c r="I23" s="129"/>
      <c r="J23" s="129">
        <f>MID(fields!A37,38,1)</f>
      </c>
      <c r="K23" s="129"/>
      <c r="L23" s="129"/>
      <c r="M23" s="129">
        <f>MID(fields!A37,39,1)</f>
      </c>
      <c r="N23" s="129"/>
      <c r="O23" s="129"/>
      <c r="P23" s="129">
        <f>MID(fields!A37,40,1)</f>
      </c>
      <c r="Q23" s="129"/>
      <c r="R23" s="129"/>
      <c r="S23" s="129">
        <f>MID(fields!A37,41,1)</f>
      </c>
      <c r="T23" s="129"/>
      <c r="U23" s="129"/>
      <c r="V23" s="129">
        <f>MID(fields!A37,42,1)</f>
      </c>
      <c r="W23" s="129"/>
      <c r="X23" s="129"/>
      <c r="Y23" s="129">
        <f>MID(fields!A37,43,1)</f>
      </c>
      <c r="Z23" s="129"/>
      <c r="AA23" s="129"/>
      <c r="AB23" s="129">
        <f>MID(fields!A37,44,1)</f>
      </c>
      <c r="AC23" s="129"/>
      <c r="AD23" s="129"/>
      <c r="AE23" s="129">
        <f>MID(fields!A37,45,1)</f>
      </c>
      <c r="AF23" s="129"/>
      <c r="AG23" s="129"/>
      <c r="AH23" s="129">
        <f>MID(fields!A37,46,1)</f>
      </c>
      <c r="AI23" s="129"/>
      <c r="AJ23" s="129"/>
      <c r="AK23" s="129">
        <f>MID(fields!A37,47,1)</f>
      </c>
      <c r="AL23" s="129"/>
      <c r="AM23" s="129"/>
      <c r="AN23" s="129">
        <f>MID(fields!A37,48,1)</f>
      </c>
      <c r="AO23" s="129"/>
      <c r="AP23" s="129"/>
      <c r="AQ23" s="129">
        <f>MID(fields!A37,49,1)</f>
      </c>
      <c r="AR23" s="129"/>
      <c r="AS23" s="129"/>
      <c r="AT23" s="129">
        <f>MID(fields!A37,50,1)</f>
      </c>
      <c r="AU23" s="129"/>
      <c r="AV23" s="129"/>
      <c r="AW23" s="129">
        <f>MID(fields!A37,51,1)</f>
      </c>
      <c r="AX23" s="129"/>
      <c r="AY23" s="129"/>
      <c r="AZ23" s="129">
        <f>MID(fields!A37,52,1)</f>
      </c>
      <c r="BA23" s="129"/>
      <c r="BB23" s="129"/>
      <c r="BC23" s="129">
        <f>MID(fields!A37,53,1)</f>
      </c>
      <c r="BD23" s="129"/>
      <c r="BE23" s="129"/>
      <c r="BF23" s="129">
        <f>MID(fields!A37,54,1)</f>
      </c>
      <c r="BG23" s="129"/>
      <c r="BH23" s="129"/>
      <c r="BI23" s="129">
        <f>MID(fields!A37,55,1)</f>
      </c>
      <c r="BJ23" s="129"/>
      <c r="BK23" s="129"/>
      <c r="BL23" s="129">
        <f>MID(fields!A37,56,1)</f>
      </c>
      <c r="BM23" s="129"/>
      <c r="BN23" s="129"/>
      <c r="BO23" s="129">
        <f>MID(fields!A37,57,1)</f>
      </c>
      <c r="BP23" s="129"/>
      <c r="BQ23" s="129"/>
      <c r="BR23" s="129">
        <f>MID(fields!A37,58,1)</f>
      </c>
      <c r="BS23" s="129"/>
      <c r="BT23" s="129"/>
      <c r="BU23" s="129">
        <f>MID(fields!A37,59,1)</f>
      </c>
      <c r="BV23" s="129"/>
      <c r="BW23" s="129"/>
      <c r="BX23" s="129">
        <f>MID(fields!A37,60,1)</f>
      </c>
      <c r="BY23" s="129"/>
      <c r="BZ23" s="129"/>
      <c r="CA23" s="129">
        <f>MID(fields!A37,61,1)</f>
      </c>
      <c r="CB23" s="129"/>
      <c r="CC23" s="129"/>
      <c r="CD23" s="129">
        <f>MID(fields!A37,62,1)</f>
      </c>
      <c r="CE23" s="129"/>
      <c r="CF23" s="129"/>
      <c r="CG23" s="129">
        <f>MID(fields!A37,63,1)</f>
      </c>
      <c r="CH23" s="129"/>
      <c r="CI23" s="129"/>
      <c r="CJ23" s="129">
        <f>MID(fields!A37,64,1)</f>
      </c>
      <c r="CK23" s="129"/>
      <c r="CL23" s="129"/>
      <c r="CM23" s="129">
        <f>MID(fields!A37,65,1)</f>
      </c>
      <c r="CN23" s="129"/>
      <c r="CO23" s="129"/>
      <c r="CP23" s="129">
        <f>MID(fields!A37,66,1)</f>
      </c>
      <c r="CQ23" s="129"/>
      <c r="CR23" s="129"/>
      <c r="CS23" s="129">
        <f>MID(fields!A37,67,1)</f>
      </c>
      <c r="CT23" s="129"/>
      <c r="CU23" s="129"/>
      <c r="CV23" s="129">
        <f>MID(fields!A37,68,1)</f>
      </c>
      <c r="CW23" s="129"/>
      <c r="CX23" s="129"/>
      <c r="CY23" s="129">
        <f>MID(fields!A37,69,1)</f>
      </c>
      <c r="CZ23" s="129"/>
      <c r="DA23" s="129"/>
      <c r="DB23" s="129">
        <f>MID(fields!A37,70,1)</f>
      </c>
      <c r="DC23" s="129"/>
      <c r="DD23" s="129"/>
      <c r="DE23" s="129">
        <f>MID(fields!A37,71,1)</f>
      </c>
      <c r="DF23" s="129"/>
      <c r="DG23" s="129"/>
      <c r="DH23" s="129">
        <f>MID(fields!A37,72,1)</f>
      </c>
      <c r="DI23" s="129"/>
      <c r="DJ23" s="129"/>
      <c r="DK23" s="129">
        <f>MID(fields!A37,73,1)</f>
      </c>
      <c r="DL23" s="129"/>
      <c r="DM23" s="129"/>
      <c r="DN23" s="129">
        <f>MID(fields!A37,74,1)</f>
      </c>
      <c r="DO23" s="129"/>
      <c r="DP23" s="129"/>
    </row>
    <row r="24" spans="1:120" s="41" customFormat="1" ht="7.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</row>
    <row r="25" spans="1:120" s="41" customFormat="1" ht="17.25" customHeight="1">
      <c r="A25" s="129">
        <f>MID(fields!A37,75,1)</f>
      </c>
      <c r="B25" s="129"/>
      <c r="C25" s="129"/>
      <c r="D25" s="129">
        <f>MID(fields!A37,76,1)</f>
      </c>
      <c r="E25" s="129"/>
      <c r="F25" s="129"/>
      <c r="G25" s="129">
        <f>MID(fields!A37,77,1)</f>
      </c>
      <c r="H25" s="129"/>
      <c r="I25" s="129"/>
      <c r="J25" s="129">
        <f>MID(fields!A37,78,1)</f>
      </c>
      <c r="K25" s="129"/>
      <c r="L25" s="129"/>
      <c r="M25" s="129">
        <f>MID(fields!A37,79,1)</f>
      </c>
      <c r="N25" s="129"/>
      <c r="O25" s="129"/>
      <c r="P25" s="129">
        <f>MID(fields!A37,80,1)</f>
      </c>
      <c r="Q25" s="129"/>
      <c r="R25" s="129"/>
      <c r="S25" s="129">
        <f>MID(fields!A37,81,1)</f>
      </c>
      <c r="T25" s="129"/>
      <c r="U25" s="129"/>
      <c r="V25" s="129">
        <f>MID(fields!A37,82,1)</f>
      </c>
      <c r="W25" s="129"/>
      <c r="X25" s="129"/>
      <c r="Y25" s="129">
        <f>MID(fields!A37,83,1)</f>
      </c>
      <c r="Z25" s="129"/>
      <c r="AA25" s="129"/>
      <c r="AB25" s="129">
        <f>MID(fields!A37,84,1)</f>
      </c>
      <c r="AC25" s="129"/>
      <c r="AD25" s="129"/>
      <c r="AE25" s="129">
        <f>MID(fields!A37,85,1)</f>
      </c>
      <c r="AF25" s="129"/>
      <c r="AG25" s="129"/>
      <c r="AH25" s="129">
        <f>MID(fields!A37,86,1)</f>
      </c>
      <c r="AI25" s="129"/>
      <c r="AJ25" s="129"/>
      <c r="AK25" s="129">
        <f>MID(fields!A37,87,1)</f>
      </c>
      <c r="AL25" s="129"/>
      <c r="AM25" s="129"/>
      <c r="AN25" s="129">
        <f>MID(fields!A37,88,1)</f>
      </c>
      <c r="AO25" s="129"/>
      <c r="AP25" s="129"/>
      <c r="AQ25" s="129">
        <f>MID(fields!A37,89,1)</f>
      </c>
      <c r="AR25" s="129"/>
      <c r="AS25" s="129"/>
      <c r="AT25" s="129">
        <f>MID(fields!A37,90,1)</f>
      </c>
      <c r="AU25" s="129"/>
      <c r="AV25" s="129"/>
      <c r="AW25" s="129">
        <f>MID(fields!A37,91,1)</f>
      </c>
      <c r="AX25" s="129"/>
      <c r="AY25" s="129"/>
      <c r="AZ25" s="129">
        <f>MID(fields!A37,92,1)</f>
      </c>
      <c r="BA25" s="129"/>
      <c r="BB25" s="129"/>
      <c r="BC25" s="129">
        <f>MID(fields!A37,93,1)</f>
      </c>
      <c r="BD25" s="129"/>
      <c r="BE25" s="129"/>
      <c r="BF25" s="129">
        <f>MID(fields!A37,94,1)</f>
      </c>
      <c r="BG25" s="129"/>
      <c r="BH25" s="129"/>
      <c r="BI25" s="129">
        <f>MID(fields!A37,95,1)</f>
      </c>
      <c r="BJ25" s="129"/>
      <c r="BK25" s="129"/>
      <c r="BL25" s="129">
        <f>MID(fields!A37,96,1)</f>
      </c>
      <c r="BM25" s="129"/>
      <c r="BN25" s="129"/>
      <c r="BO25" s="129">
        <f>MID(fields!A37,97,1)</f>
      </c>
      <c r="BP25" s="129"/>
      <c r="BQ25" s="129"/>
      <c r="BR25" s="129">
        <f>MID(fields!A37,98,1)</f>
      </c>
      <c r="BS25" s="129"/>
      <c r="BT25" s="129"/>
      <c r="BU25" s="129">
        <f>MID(fields!A37,99,1)</f>
      </c>
      <c r="BV25" s="129"/>
      <c r="BW25" s="129"/>
      <c r="BX25" s="129">
        <f>MID(fields!A37,100,1)</f>
      </c>
      <c r="BY25" s="129"/>
      <c r="BZ25" s="129"/>
      <c r="CA25" s="129">
        <f>MID(fields!A37,101,1)</f>
      </c>
      <c r="CB25" s="129"/>
      <c r="CC25" s="129"/>
      <c r="CD25" s="129">
        <f>MID(fields!A37,102,1)</f>
      </c>
      <c r="CE25" s="129"/>
      <c r="CF25" s="129"/>
      <c r="CG25" s="129">
        <f>MID(fields!A37,103,1)</f>
      </c>
      <c r="CH25" s="129"/>
      <c r="CI25" s="129"/>
      <c r="CJ25" s="129">
        <f>MID(fields!A37,104,1)</f>
      </c>
      <c r="CK25" s="129"/>
      <c r="CL25" s="129"/>
      <c r="CM25" s="129">
        <f>MID(fields!A37,105,1)</f>
      </c>
      <c r="CN25" s="129"/>
      <c r="CO25" s="129"/>
      <c r="CP25" s="129">
        <f>MID(fields!A37,106,1)</f>
      </c>
      <c r="CQ25" s="129"/>
      <c r="CR25" s="129"/>
      <c r="CS25" s="129">
        <f>MID(fields!A37,107,1)</f>
      </c>
      <c r="CT25" s="129"/>
      <c r="CU25" s="129"/>
      <c r="CV25" s="129">
        <f>MID(fields!A37,108,1)</f>
      </c>
      <c r="CW25" s="129"/>
      <c r="CX25" s="129"/>
      <c r="CY25" s="129">
        <f>MID(fields!A37,109,1)</f>
      </c>
      <c r="CZ25" s="129"/>
      <c r="DA25" s="129"/>
      <c r="DB25" s="129">
        <f>MID(fields!A37,110,1)</f>
      </c>
      <c r="DC25" s="129"/>
      <c r="DD25" s="129"/>
      <c r="DE25" s="129">
        <f>MID(fields!A37,111,1)</f>
      </c>
      <c r="DF25" s="129"/>
      <c r="DG25" s="129"/>
      <c r="DH25" s="129">
        <f>MID(fields!A37,112,1)</f>
      </c>
      <c r="DI25" s="129"/>
      <c r="DJ25" s="129"/>
      <c r="DK25" s="129">
        <f>MID(fields!A37,113,1)</f>
      </c>
      <c r="DL25" s="129"/>
      <c r="DM25" s="129"/>
      <c r="DN25" s="129">
        <f>MID(fields!A37,114,1)</f>
      </c>
      <c r="DO25" s="129"/>
      <c r="DP25" s="129"/>
    </row>
    <row r="26" spans="1:89" s="41" customFormat="1" ht="19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s="41" customFormat="1" ht="17.25" customHeight="1">
      <c r="A27" s="86" t="s">
        <v>91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129" t="str">
        <f>MID(fields!A38,1,1)</f>
        <v> </v>
      </c>
      <c r="W27" s="129"/>
      <c r="X27" s="129"/>
      <c r="Y27" s="129">
        <f>MID(fields!A38,2,1)</f>
      </c>
      <c r="Z27" s="129"/>
      <c r="AA27" s="129"/>
      <c r="AB27" s="136" t="s">
        <v>3</v>
      </c>
      <c r="AC27" s="137"/>
      <c r="AD27" s="138"/>
      <c r="AE27" s="140">
        <f>MID(fields!A38,4,1)</f>
      </c>
      <c r="AF27" s="129"/>
      <c r="AG27" s="129"/>
      <c r="AH27" s="129">
        <f>MID(fields!A38,5,1)</f>
      </c>
      <c r="AI27" s="129"/>
      <c r="AJ27" s="141"/>
      <c r="AK27" s="136" t="s">
        <v>3</v>
      </c>
      <c r="AL27" s="137"/>
      <c r="AM27" s="138"/>
      <c r="AN27" s="140">
        <f>MID(fields!A38,7,1)</f>
      </c>
      <c r="AO27" s="129"/>
      <c r="AP27" s="129"/>
      <c r="AQ27" s="129">
        <f>MID(fields!A38,8,1)</f>
      </c>
      <c r="AR27" s="129"/>
      <c r="AS27" s="129"/>
      <c r="AT27" s="129">
        <f>MID(fields!A38,9,1)</f>
      </c>
      <c r="AU27" s="129"/>
      <c r="AV27" s="129"/>
      <c r="AW27" s="129">
        <f>MID(fields!A38,10,1)</f>
      </c>
      <c r="AX27" s="129"/>
      <c r="AY27" s="129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s="41" customFormat="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s="41" customFormat="1" ht="15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s="41" customFormat="1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s="41" customFormat="1" ht="12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s="41" customFormat="1" ht="12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s="41" customFormat="1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s="41" customFormat="1" ht="13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s="41" customFormat="1" ht="13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s="41" customFormat="1" ht="13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s="41" customFormat="1" ht="13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s="41" customFormat="1" ht="13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s="41" customFormat="1" ht="13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s="41" customFormat="1" ht="13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s="41" customFormat="1" ht="13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s="41" customFormat="1" ht="13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s="41" customFormat="1" ht="13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s="41" customFormat="1" ht="13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s="41" customFormat="1" ht="13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s="41" customFormat="1" ht="13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s="41" customFormat="1" ht="13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s="41" customFormat="1" ht="13.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s="41" customFormat="1" ht="13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s="41" customFormat="1" ht="13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256" s="41" customFormat="1" ht="13.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  <c r="IU51" s="91"/>
      <c r="IV51" s="91"/>
    </row>
    <row r="52" spans="1:256" s="41" customFormat="1" ht="13.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  <c r="IV52" s="91"/>
    </row>
    <row r="53" spans="1:256" s="41" customFormat="1" ht="13.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  <c r="IV53" s="91"/>
    </row>
    <row r="54" spans="1:256" s="41" customFormat="1" ht="13.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  <c r="IU54" s="91"/>
      <c r="IV54" s="91"/>
    </row>
    <row r="55" spans="1:89" s="41" customFormat="1" ht="14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s="41" customFormat="1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s="41" customFormat="1" ht="1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s="41" customFormat="1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s="41" customFormat="1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s="41" customFormat="1" ht="12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120" s="59" customFormat="1" ht="14.25" customHeight="1">
      <c r="A61" s="149"/>
      <c r="B61" s="149"/>
      <c r="C61" s="149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N61" s="149"/>
      <c r="DO61" s="149"/>
      <c r="DP61" s="149"/>
    </row>
  </sheetData>
  <sheetProtection/>
  <mergeCells count="169">
    <mergeCell ref="DN61:DP61"/>
    <mergeCell ref="AK27:AM27"/>
    <mergeCell ref="AN27:AP27"/>
    <mergeCell ref="AQ27:AS27"/>
    <mergeCell ref="AT27:AV27"/>
    <mergeCell ref="AW27:AY27"/>
    <mergeCell ref="A61:C61"/>
    <mergeCell ref="DB25:DD25"/>
    <mergeCell ref="DE25:DG25"/>
    <mergeCell ref="DH25:DJ25"/>
    <mergeCell ref="DK25:DM25"/>
    <mergeCell ref="DN25:DP25"/>
    <mergeCell ref="V27:X27"/>
    <mergeCell ref="Y27:AA27"/>
    <mergeCell ref="AB27:AD27"/>
    <mergeCell ref="AE27:AG27"/>
    <mergeCell ref="AH27:AJ27"/>
    <mergeCell ref="CJ25:CL25"/>
    <mergeCell ref="CM25:CO25"/>
    <mergeCell ref="CP25:CR25"/>
    <mergeCell ref="CS25:CU25"/>
    <mergeCell ref="CV25:CX25"/>
    <mergeCell ref="AZ25:BB25"/>
    <mergeCell ref="BC25:BE25"/>
    <mergeCell ref="BF25:BH25"/>
    <mergeCell ref="BI25:BK25"/>
    <mergeCell ref="CY25:DA25"/>
    <mergeCell ref="BR25:BT25"/>
    <mergeCell ref="BU25:BW25"/>
    <mergeCell ref="BX25:BZ25"/>
    <mergeCell ref="CA25:CC25"/>
    <mergeCell ref="CD25:CF25"/>
    <mergeCell ref="CG25:CI25"/>
    <mergeCell ref="BL25:BN25"/>
    <mergeCell ref="BO25:BQ25"/>
    <mergeCell ref="AH25:AJ25"/>
    <mergeCell ref="AK25:AM25"/>
    <mergeCell ref="AN25:AP25"/>
    <mergeCell ref="AQ25:AS25"/>
    <mergeCell ref="AT25:AV25"/>
    <mergeCell ref="AW25:AY25"/>
    <mergeCell ref="P25:R25"/>
    <mergeCell ref="S25:U25"/>
    <mergeCell ref="V25:X25"/>
    <mergeCell ref="Y25:AA25"/>
    <mergeCell ref="AB25:AD25"/>
    <mergeCell ref="AE25:AG25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CJ23:CL23"/>
    <mergeCell ref="CM23:CO23"/>
    <mergeCell ref="CP23:CR23"/>
    <mergeCell ref="CS23:CU23"/>
    <mergeCell ref="CV23:CX23"/>
    <mergeCell ref="CY23:DA23"/>
    <mergeCell ref="BR23:BT23"/>
    <mergeCell ref="BU23:BW23"/>
    <mergeCell ref="BX23:BZ23"/>
    <mergeCell ref="CA23:CC23"/>
    <mergeCell ref="CD23:CF23"/>
    <mergeCell ref="CG23:CI23"/>
    <mergeCell ref="AZ23:BB23"/>
    <mergeCell ref="BC23:BE23"/>
    <mergeCell ref="BF23:BH23"/>
    <mergeCell ref="BI23:BK23"/>
    <mergeCell ref="BL23:BN23"/>
    <mergeCell ref="BO23:BQ23"/>
    <mergeCell ref="AH23:AJ23"/>
    <mergeCell ref="AK23:AM23"/>
    <mergeCell ref="AN23:AP23"/>
    <mergeCell ref="AQ23:AS23"/>
    <mergeCell ref="AT23:AV23"/>
    <mergeCell ref="AW23:AY23"/>
    <mergeCell ref="P23:R23"/>
    <mergeCell ref="S23:U23"/>
    <mergeCell ref="V23:X23"/>
    <mergeCell ref="Y23:AA23"/>
    <mergeCell ref="AB23:AD23"/>
    <mergeCell ref="AE23:AG23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AH19:AJ19"/>
    <mergeCell ref="AK19:AM19"/>
    <mergeCell ref="AN19:AP19"/>
    <mergeCell ref="AQ19:AS19"/>
    <mergeCell ref="AT19:AV19"/>
    <mergeCell ref="S21:U21"/>
    <mergeCell ref="V21:X21"/>
    <mergeCell ref="Y21:AA21"/>
    <mergeCell ref="AB21:AD21"/>
    <mergeCell ref="AE21:AG21"/>
    <mergeCell ref="CG17:CI17"/>
    <mergeCell ref="CJ17:CL17"/>
    <mergeCell ref="CM17:CO17"/>
    <mergeCell ref="CP17:CR17"/>
    <mergeCell ref="CS17:CU17"/>
    <mergeCell ref="S19:U19"/>
    <mergeCell ref="V19:X19"/>
    <mergeCell ref="Y19:AA19"/>
    <mergeCell ref="AB19:AD19"/>
    <mergeCell ref="AE19:AG19"/>
    <mergeCell ref="BO17:BQ17"/>
    <mergeCell ref="BR17:BT17"/>
    <mergeCell ref="BU17:BW17"/>
    <mergeCell ref="BX17:BZ17"/>
    <mergeCell ref="CA17:CC17"/>
    <mergeCell ref="CD17:CF17"/>
    <mergeCell ref="AW17:AY17"/>
    <mergeCell ref="AZ17:BB17"/>
    <mergeCell ref="BC17:BE17"/>
    <mergeCell ref="BF17:BH17"/>
    <mergeCell ref="BI17:BK17"/>
    <mergeCell ref="BL17:BN17"/>
    <mergeCell ref="P13:BD15"/>
    <mergeCell ref="J14:L14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1:C1"/>
    <mergeCell ref="Y1:AA1"/>
    <mergeCell ref="BL4:BQ4"/>
    <mergeCell ref="BR4:BT4"/>
    <mergeCell ref="BU4:BW4"/>
    <mergeCell ref="BX4:BZ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6166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6"/>
  <sheetViews>
    <sheetView showGridLines="0" view="pageBreakPreview" zoomScaleSheetLayoutView="100" zoomScalePageLayoutView="0" workbookViewId="0" topLeftCell="B10">
      <selection activeCell="CN14" sqref="CN14"/>
    </sheetView>
  </sheetViews>
  <sheetFormatPr defaultColWidth="0.875" defaultRowHeight="12.75"/>
  <cols>
    <col min="1" max="1" width="0.875" style="57" hidden="1" customWidth="1"/>
    <col min="2" max="16384" width="0.875" style="57" customWidth="1"/>
  </cols>
  <sheetData>
    <row r="1" spans="1:121" s="59" customFormat="1" ht="14.25" customHeight="1">
      <c r="A1" s="59" t="s">
        <v>118</v>
      </c>
      <c r="B1" s="149"/>
      <c r="C1" s="149"/>
      <c r="D1" s="14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Z1" s="149"/>
      <c r="AA1" s="149"/>
      <c r="AB1" s="149"/>
      <c r="AE1" s="60"/>
      <c r="AF1" s="60"/>
      <c r="AG1" s="60"/>
      <c r="AH1" s="60"/>
      <c r="AI1" s="60"/>
      <c r="AJ1" s="60"/>
      <c r="AK1" s="60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X1" s="58"/>
      <c r="BY1" s="58"/>
      <c r="BZ1" s="58"/>
      <c r="CA1" s="58"/>
      <c r="CB1" s="58"/>
      <c r="CC1" s="58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</row>
    <row r="2" spans="1:121" s="59" customFormat="1" ht="3" customHeight="1">
      <c r="A2" s="59" t="s">
        <v>116</v>
      </c>
      <c r="B2" s="67"/>
      <c r="C2" s="67"/>
      <c r="D2" s="6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Z2" s="58"/>
      <c r="AA2" s="58"/>
      <c r="AB2" s="58"/>
      <c r="AD2" s="68"/>
      <c r="AE2" s="60"/>
      <c r="AF2" s="60"/>
      <c r="AG2" s="60"/>
      <c r="AH2" s="60"/>
      <c r="AI2" s="60"/>
      <c r="AJ2" s="60"/>
      <c r="AK2" s="60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V2" s="58"/>
      <c r="BW2" s="58"/>
      <c r="BX2" s="58"/>
      <c r="BY2" s="58"/>
      <c r="BZ2" s="58"/>
      <c r="CA2" s="58"/>
      <c r="CB2" s="58"/>
      <c r="CC2" s="69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</row>
    <row r="3" spans="1:121" s="59" customFormat="1" ht="4.5" customHeight="1">
      <c r="A3" s="59" t="s">
        <v>117</v>
      </c>
      <c r="B3" s="67"/>
      <c r="C3" s="67"/>
      <c r="D3" s="6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Z3" s="58"/>
      <c r="AA3" s="58"/>
      <c r="AB3" s="58"/>
      <c r="AD3" s="70"/>
      <c r="AE3" s="70"/>
      <c r="AF3" s="70"/>
      <c r="AG3" s="70"/>
      <c r="AH3" s="70"/>
      <c r="AI3" s="70"/>
      <c r="AJ3" s="70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69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</row>
    <row r="4" spans="1:121" s="59" customFormat="1" ht="17.25" customHeight="1">
      <c r="A4" s="59" t="s">
        <v>82</v>
      </c>
      <c r="B4" s="71"/>
      <c r="C4" s="71"/>
      <c r="D4" s="7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Z4" s="58"/>
      <c r="AA4" s="58"/>
      <c r="AB4" s="58"/>
      <c r="BM4" s="151" t="s">
        <v>0</v>
      </c>
      <c r="BN4" s="151"/>
      <c r="BO4" s="151"/>
      <c r="BP4" s="151"/>
      <c r="BQ4" s="151"/>
      <c r="BR4" s="151"/>
      <c r="BS4" s="150" t="str">
        <f>MID(A1,1,1)</f>
        <v>0</v>
      </c>
      <c r="BT4" s="150"/>
      <c r="BU4" s="150"/>
      <c r="BV4" s="150" t="str">
        <f>MID(A1,2,1)</f>
        <v>0</v>
      </c>
      <c r="BW4" s="150"/>
      <c r="BX4" s="150"/>
      <c r="BY4" s="150" t="str">
        <f>MID(A1,3,1)</f>
        <v>3</v>
      </c>
      <c r="BZ4" s="150"/>
      <c r="CA4" s="150"/>
      <c r="CB4" s="72"/>
      <c r="CC4" s="72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</row>
    <row r="5" spans="1:121" s="59" customFormat="1" ht="11.25" customHeight="1">
      <c r="A5" s="59" t="s">
        <v>82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CA5" s="58"/>
      <c r="CB5" s="58"/>
      <c r="CC5" s="58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</row>
    <row r="6" spans="1:121" s="59" customFormat="1" ht="9" customHeight="1">
      <c r="A6" s="59" t="s">
        <v>82</v>
      </c>
      <c r="CA6" s="58"/>
      <c r="CB6" s="58"/>
      <c r="CC6" s="58"/>
      <c r="CD6" s="58"/>
      <c r="CE6" s="58"/>
      <c r="CF6" s="58"/>
      <c r="CG6" s="58"/>
      <c r="CH6" s="58"/>
      <c r="CI6" s="58"/>
      <c r="CJ6" s="73"/>
      <c r="CK6" s="73"/>
      <c r="CL6" s="73"/>
      <c r="CM6" s="73"/>
      <c r="CN6" s="73"/>
      <c r="CO6" s="73"/>
      <c r="CP6" s="73"/>
      <c r="CQ6" s="73"/>
      <c r="CR6" s="73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</row>
    <row r="7" spans="1:121" s="78" customFormat="1" ht="14.25" customHeight="1">
      <c r="A7" s="59" t="s">
        <v>82</v>
      </c>
      <c r="X7" s="57"/>
      <c r="Y7" s="57"/>
      <c r="Z7" s="5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80" t="s">
        <v>21</v>
      </c>
    </row>
    <row r="8" spans="1:121" s="41" customFormat="1" ht="13.5" customHeight="1">
      <c r="A8" s="59" t="s">
        <v>82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DQ8" s="104" t="s">
        <v>19</v>
      </c>
    </row>
    <row r="9" spans="1:90" s="41" customFormat="1" ht="23.25" customHeight="1">
      <c r="A9" s="59" t="s">
        <v>82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</row>
    <row r="10" spans="1:121" s="41" customFormat="1" ht="13.5" customHeight="1">
      <c r="A10" s="59" t="s">
        <v>82</v>
      </c>
      <c r="B10" s="155" t="s">
        <v>56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</row>
    <row r="11" spans="1:90" s="41" customFormat="1" ht="13.5" customHeight="1">
      <c r="A11" s="59" t="s">
        <v>82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</row>
    <row r="12" spans="1:90" s="41" customFormat="1" ht="13.5" customHeight="1">
      <c r="A12" s="59" t="s">
        <v>82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</row>
    <row r="13" spans="1:90" s="41" customFormat="1" ht="13.5" customHeight="1">
      <c r="A13" s="59" t="s">
        <v>82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</row>
    <row r="14" spans="1:90" s="41" customFormat="1" ht="17.25" customHeight="1">
      <c r="A14" s="59" t="s">
        <v>82</v>
      </c>
      <c r="C14" s="40"/>
      <c r="D14" s="40"/>
      <c r="E14" s="105" t="s">
        <v>57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T14" s="129" t="str">
        <f>MID(A2,1,1)</f>
        <v>9</v>
      </c>
      <c r="AU14" s="129"/>
      <c r="AV14" s="129"/>
      <c r="AW14" s="139" t="s">
        <v>130</v>
      </c>
      <c r="AX14" s="129"/>
      <c r="AY14" s="129"/>
      <c r="AZ14" s="136" t="s">
        <v>3</v>
      </c>
      <c r="BA14" s="137"/>
      <c r="BB14" s="138"/>
      <c r="BC14" s="144" t="s">
        <v>1</v>
      </c>
      <c r="BD14" s="129"/>
      <c r="BE14" s="129"/>
      <c r="BF14" s="139" t="s">
        <v>39</v>
      </c>
      <c r="BG14" s="129"/>
      <c r="BH14" s="141"/>
      <c r="BI14" s="136" t="s">
        <v>3</v>
      </c>
      <c r="BJ14" s="137"/>
      <c r="BK14" s="138"/>
      <c r="BL14" s="140"/>
      <c r="BM14" s="129"/>
      <c r="BN14" s="129"/>
      <c r="BO14" s="129">
        <f>MID(A2,8,1)</f>
      </c>
      <c r="BP14" s="129"/>
      <c r="BQ14" s="129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</row>
    <row r="15" spans="1:90" s="41" customFormat="1" ht="17.25" customHeight="1">
      <c r="A15" s="59" t="s">
        <v>82</v>
      </c>
      <c r="B15" s="40"/>
      <c r="C15" s="40"/>
      <c r="D15" s="40"/>
      <c r="E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</row>
    <row r="16" spans="1:90" s="41" customFormat="1" ht="13.5" customHeight="1">
      <c r="A16" s="59" t="s">
        <v>82</v>
      </c>
      <c r="B16" s="40"/>
      <c r="C16" s="40"/>
      <c r="D16" s="40"/>
      <c r="E16" s="39" t="s">
        <v>58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</row>
    <row r="17" spans="1:90" s="41" customFormat="1" ht="17.25" customHeight="1">
      <c r="A17" s="59" t="s">
        <v>82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</row>
    <row r="18" spans="1:120" s="41" customFormat="1" ht="17.25" customHeight="1">
      <c r="A18" s="59" t="s">
        <v>82</v>
      </c>
      <c r="B18" s="40"/>
      <c r="C18" s="40"/>
      <c r="D18" s="129" t="str">
        <f>MID(A3,1,1)</f>
        <v>9</v>
      </c>
      <c r="E18" s="129"/>
      <c r="F18" s="129"/>
      <c r="G18" s="139" t="s">
        <v>130</v>
      </c>
      <c r="H18" s="129"/>
      <c r="I18" s="129"/>
      <c r="J18" s="136" t="s">
        <v>3</v>
      </c>
      <c r="K18" s="137"/>
      <c r="L18" s="138"/>
      <c r="M18" s="144" t="s">
        <v>1</v>
      </c>
      <c r="N18" s="129"/>
      <c r="O18" s="129"/>
      <c r="P18" s="139" t="s">
        <v>128</v>
      </c>
      <c r="Q18" s="129"/>
      <c r="R18" s="141"/>
      <c r="S18" s="136" t="s">
        <v>3</v>
      </c>
      <c r="T18" s="137"/>
      <c r="U18" s="138"/>
      <c r="V18" s="140"/>
      <c r="W18" s="129"/>
      <c r="X18" s="129"/>
      <c r="Y18" s="129">
        <f>MID(A3,8,1)</f>
      </c>
      <c r="Z18" s="129"/>
      <c r="AA18" s="129"/>
      <c r="AB18" s="125"/>
      <c r="AC18" s="125"/>
      <c r="AD18" s="125"/>
      <c r="AE18" s="125"/>
      <c r="AF18" s="125"/>
      <c r="AG18" s="125"/>
      <c r="AH18" s="125"/>
      <c r="AI18" s="139" t="s">
        <v>108</v>
      </c>
      <c r="AJ18" s="129"/>
      <c r="AK18" s="129"/>
      <c r="AL18" s="139" t="s">
        <v>130</v>
      </c>
      <c r="AM18" s="129"/>
      <c r="AN18" s="129"/>
      <c r="AO18" s="136" t="s">
        <v>3</v>
      </c>
      <c r="AP18" s="137"/>
      <c r="AQ18" s="138"/>
      <c r="AR18" s="144" t="s">
        <v>1</v>
      </c>
      <c r="AS18" s="129"/>
      <c r="AT18" s="129"/>
      <c r="AU18" s="139" t="s">
        <v>108</v>
      </c>
      <c r="AV18" s="129"/>
      <c r="AW18" s="141"/>
      <c r="AX18" s="136" t="s">
        <v>3</v>
      </c>
      <c r="AY18" s="137"/>
      <c r="AZ18" s="138"/>
      <c r="BA18" s="140">
        <f>MID(A4,7,1)</f>
      </c>
      <c r="BB18" s="129"/>
      <c r="BC18" s="129"/>
      <c r="BD18" s="129">
        <f>MID(A4,8,1)</f>
      </c>
      <c r="BE18" s="129"/>
      <c r="BF18" s="129"/>
      <c r="BG18" s="125"/>
      <c r="BH18" s="125"/>
      <c r="BI18" s="125"/>
      <c r="BJ18" s="126"/>
      <c r="BK18" s="126"/>
      <c r="BL18" s="126"/>
      <c r="BM18" s="126"/>
      <c r="BN18" s="129" t="str">
        <f>MID(A5,1,1)</f>
        <v> </v>
      </c>
      <c r="BO18" s="129"/>
      <c r="BP18" s="129"/>
      <c r="BQ18" s="129">
        <f>MID(A5,2,1)</f>
      </c>
      <c r="BR18" s="129"/>
      <c r="BS18" s="129"/>
      <c r="BT18" s="136" t="s">
        <v>3</v>
      </c>
      <c r="BU18" s="137"/>
      <c r="BV18" s="138"/>
      <c r="BW18" s="140">
        <f>MID(A5,4,1)</f>
      </c>
      <c r="BX18" s="129"/>
      <c r="BY18" s="129"/>
      <c r="BZ18" s="129">
        <f>MID(A5,5,1)</f>
      </c>
      <c r="CA18" s="129"/>
      <c r="CB18" s="141"/>
      <c r="CC18" s="136" t="s">
        <v>3</v>
      </c>
      <c r="CD18" s="137"/>
      <c r="CE18" s="138"/>
      <c r="CF18" s="140">
        <f>MID(A5,7,1)</f>
      </c>
      <c r="CG18" s="129"/>
      <c r="CH18" s="129"/>
      <c r="CI18" s="129">
        <f>MID(A5,8,1)</f>
      </c>
      <c r="CJ18" s="129"/>
      <c r="CK18" s="129"/>
      <c r="CL18" s="125"/>
      <c r="CM18" s="125"/>
      <c r="CN18" s="125"/>
      <c r="CO18" s="125"/>
      <c r="CP18" s="125"/>
      <c r="CQ18" s="125"/>
      <c r="CR18" s="125"/>
      <c r="CS18" s="129" t="str">
        <f>MID(A6,1,1)</f>
        <v> </v>
      </c>
      <c r="CT18" s="129"/>
      <c r="CU18" s="129"/>
      <c r="CV18" s="129">
        <f>MID(A6,2,1)</f>
      </c>
      <c r="CW18" s="129"/>
      <c r="CX18" s="129"/>
      <c r="CY18" s="136" t="s">
        <v>3</v>
      </c>
      <c r="CZ18" s="137"/>
      <c r="DA18" s="138"/>
      <c r="DB18" s="140">
        <f>MID(A6,4,1)</f>
      </c>
      <c r="DC18" s="129"/>
      <c r="DD18" s="129"/>
      <c r="DE18" s="129">
        <f>MID(A6,5,1)</f>
      </c>
      <c r="DF18" s="129"/>
      <c r="DG18" s="141"/>
      <c r="DH18" s="136" t="s">
        <v>3</v>
      </c>
      <c r="DI18" s="137"/>
      <c r="DJ18" s="138"/>
      <c r="DK18" s="140">
        <f>MID(A6,7,1)</f>
      </c>
      <c r="DL18" s="129"/>
      <c r="DM18" s="129"/>
      <c r="DN18" s="129">
        <f>MID(A6,8,1)</f>
      </c>
      <c r="DO18" s="129"/>
      <c r="DP18" s="129"/>
    </row>
    <row r="19" spans="1:120" s="41" customFormat="1" ht="19.5" customHeight="1">
      <c r="A19" s="59" t="s">
        <v>82</v>
      </c>
      <c r="B19" s="40"/>
      <c r="C19" s="40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</row>
    <row r="20" spans="1:120" s="41" customFormat="1" ht="17.25" customHeight="1">
      <c r="A20" s="59" t="s">
        <v>82</v>
      </c>
      <c r="B20" s="40"/>
      <c r="C20" s="40"/>
      <c r="D20" s="129" t="str">
        <f>MID(A7,1,1)</f>
        <v> </v>
      </c>
      <c r="E20" s="129"/>
      <c r="F20" s="129"/>
      <c r="G20" s="129">
        <f>MID(A7,2,1)</f>
      </c>
      <c r="H20" s="129"/>
      <c r="I20" s="129"/>
      <c r="J20" s="136" t="s">
        <v>3</v>
      </c>
      <c r="K20" s="137"/>
      <c r="L20" s="138"/>
      <c r="M20" s="140">
        <f>MID(A7,4,1)</f>
      </c>
      <c r="N20" s="129"/>
      <c r="O20" s="129"/>
      <c r="P20" s="129">
        <f>MID(A7,5,1)</f>
      </c>
      <c r="Q20" s="129"/>
      <c r="R20" s="141"/>
      <c r="S20" s="136" t="s">
        <v>3</v>
      </c>
      <c r="T20" s="137"/>
      <c r="U20" s="138"/>
      <c r="V20" s="140">
        <f>MID(A7,7,1)</f>
      </c>
      <c r="W20" s="129"/>
      <c r="X20" s="129"/>
      <c r="Y20" s="129">
        <f>MID(A7,8,1)</f>
      </c>
      <c r="Z20" s="129"/>
      <c r="AA20" s="129"/>
      <c r="AB20" s="125"/>
      <c r="AC20" s="125"/>
      <c r="AD20" s="125"/>
      <c r="AE20" s="125"/>
      <c r="AF20" s="125"/>
      <c r="AG20" s="125"/>
      <c r="AH20" s="125"/>
      <c r="AI20" s="129" t="str">
        <f>MID(A8,1,1)</f>
        <v> </v>
      </c>
      <c r="AJ20" s="129"/>
      <c r="AK20" s="129"/>
      <c r="AL20" s="129">
        <f>MID(A8,2,1)</f>
      </c>
      <c r="AM20" s="129"/>
      <c r="AN20" s="129"/>
      <c r="AO20" s="136" t="s">
        <v>3</v>
      </c>
      <c r="AP20" s="137"/>
      <c r="AQ20" s="138"/>
      <c r="AR20" s="140">
        <f>MID(A8,4,1)</f>
      </c>
      <c r="AS20" s="129"/>
      <c r="AT20" s="129"/>
      <c r="AU20" s="129">
        <f>MID(A8,5,1)</f>
      </c>
      <c r="AV20" s="129"/>
      <c r="AW20" s="141"/>
      <c r="AX20" s="136" t="s">
        <v>3</v>
      </c>
      <c r="AY20" s="137"/>
      <c r="AZ20" s="138"/>
      <c r="BA20" s="140">
        <f>MID(A8,7,1)</f>
      </c>
      <c r="BB20" s="129"/>
      <c r="BC20" s="129"/>
      <c r="BD20" s="129">
        <f>MID(A8,8,1)</f>
      </c>
      <c r="BE20" s="129"/>
      <c r="BF20" s="129"/>
      <c r="BG20" s="125"/>
      <c r="BH20" s="125"/>
      <c r="BI20" s="125"/>
      <c r="BJ20" s="126"/>
      <c r="BK20" s="126"/>
      <c r="BL20" s="126"/>
      <c r="BM20" s="126"/>
      <c r="BN20" s="129" t="str">
        <f>MID(A9,1,1)</f>
        <v> </v>
      </c>
      <c r="BO20" s="129"/>
      <c r="BP20" s="129"/>
      <c r="BQ20" s="129">
        <f>MID(A9,2,1)</f>
      </c>
      <c r="BR20" s="129"/>
      <c r="BS20" s="129"/>
      <c r="BT20" s="136" t="s">
        <v>3</v>
      </c>
      <c r="BU20" s="137"/>
      <c r="BV20" s="138"/>
      <c r="BW20" s="140">
        <f>MID(A9,4,1)</f>
      </c>
      <c r="BX20" s="129"/>
      <c r="BY20" s="129"/>
      <c r="BZ20" s="129">
        <f>MID(A9,5,1)</f>
      </c>
      <c r="CA20" s="129"/>
      <c r="CB20" s="141"/>
      <c r="CC20" s="136" t="s">
        <v>3</v>
      </c>
      <c r="CD20" s="137"/>
      <c r="CE20" s="138"/>
      <c r="CF20" s="140">
        <f>MID(A9,7,1)</f>
      </c>
      <c r="CG20" s="129"/>
      <c r="CH20" s="129"/>
      <c r="CI20" s="129">
        <f>MID(A9,8,1)</f>
      </c>
      <c r="CJ20" s="129"/>
      <c r="CK20" s="129"/>
      <c r="CL20" s="125"/>
      <c r="CM20" s="125"/>
      <c r="CN20" s="125"/>
      <c r="CO20" s="125"/>
      <c r="CP20" s="125"/>
      <c r="CQ20" s="125"/>
      <c r="CR20" s="125"/>
      <c r="CS20" s="129" t="str">
        <f>MID(A10,1,1)</f>
        <v> </v>
      </c>
      <c r="CT20" s="129"/>
      <c r="CU20" s="129"/>
      <c r="CV20" s="129">
        <f>MID(A10,2,1)</f>
      </c>
      <c r="CW20" s="129"/>
      <c r="CX20" s="129"/>
      <c r="CY20" s="136" t="s">
        <v>3</v>
      </c>
      <c r="CZ20" s="137"/>
      <c r="DA20" s="138"/>
      <c r="DB20" s="140">
        <f>MID(A10,4,1)</f>
      </c>
      <c r="DC20" s="129"/>
      <c r="DD20" s="129"/>
      <c r="DE20" s="129">
        <f>MID(A10,5,1)</f>
      </c>
      <c r="DF20" s="129"/>
      <c r="DG20" s="141"/>
      <c r="DH20" s="136" t="s">
        <v>3</v>
      </c>
      <c r="DI20" s="137"/>
      <c r="DJ20" s="138"/>
      <c r="DK20" s="140">
        <f>MID(A10,7,1)</f>
      </c>
      <c r="DL20" s="129"/>
      <c r="DM20" s="129"/>
      <c r="DN20" s="129">
        <f>MID(A10,8,1)</f>
      </c>
      <c r="DO20" s="129"/>
      <c r="DP20" s="129"/>
    </row>
    <row r="21" spans="1:120" s="41" customFormat="1" ht="19.5" customHeight="1">
      <c r="A21" s="59" t="s">
        <v>82</v>
      </c>
      <c r="B21" s="40"/>
      <c r="C21" s="40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</row>
    <row r="22" spans="1:120" s="41" customFormat="1" ht="17.25" customHeight="1">
      <c r="A22" s="59" t="s">
        <v>82</v>
      </c>
      <c r="B22" s="40"/>
      <c r="C22" s="40"/>
      <c r="D22" s="129" t="str">
        <f>MID(A11,1,1)</f>
        <v> </v>
      </c>
      <c r="E22" s="129"/>
      <c r="F22" s="129"/>
      <c r="G22" s="129">
        <f>MID(A11,2,1)</f>
      </c>
      <c r="H22" s="129"/>
      <c r="I22" s="129"/>
      <c r="J22" s="136" t="s">
        <v>3</v>
      </c>
      <c r="K22" s="137"/>
      <c r="L22" s="138"/>
      <c r="M22" s="140">
        <f>MID(A11,4,1)</f>
      </c>
      <c r="N22" s="129"/>
      <c r="O22" s="129"/>
      <c r="P22" s="129">
        <f>MID(A11,5,1)</f>
      </c>
      <c r="Q22" s="129"/>
      <c r="R22" s="141"/>
      <c r="S22" s="136" t="s">
        <v>3</v>
      </c>
      <c r="T22" s="137"/>
      <c r="U22" s="138"/>
      <c r="V22" s="140">
        <f>MID(A11,7,1)</f>
      </c>
      <c r="W22" s="129"/>
      <c r="X22" s="129"/>
      <c r="Y22" s="129">
        <f>MID(A11,8,1)</f>
      </c>
      <c r="Z22" s="129"/>
      <c r="AA22" s="129"/>
      <c r="AB22" s="125"/>
      <c r="AC22" s="125"/>
      <c r="AD22" s="125"/>
      <c r="AE22" s="125"/>
      <c r="AF22" s="125"/>
      <c r="AG22" s="125"/>
      <c r="AH22" s="125"/>
      <c r="AI22" s="129" t="str">
        <f>MID(A12,1,1)</f>
        <v> </v>
      </c>
      <c r="AJ22" s="129"/>
      <c r="AK22" s="129"/>
      <c r="AL22" s="129">
        <f>MID(A12,2,1)</f>
      </c>
      <c r="AM22" s="129"/>
      <c r="AN22" s="129"/>
      <c r="AO22" s="136" t="s">
        <v>3</v>
      </c>
      <c r="AP22" s="137"/>
      <c r="AQ22" s="138"/>
      <c r="AR22" s="140">
        <f>MID(A12,4,1)</f>
      </c>
      <c r="AS22" s="129"/>
      <c r="AT22" s="129"/>
      <c r="AU22" s="129">
        <f>MID(A12,5,1)</f>
      </c>
      <c r="AV22" s="129"/>
      <c r="AW22" s="141"/>
      <c r="AX22" s="136" t="s">
        <v>3</v>
      </c>
      <c r="AY22" s="137"/>
      <c r="AZ22" s="138"/>
      <c r="BA22" s="140">
        <f>MID(A12,7,1)</f>
      </c>
      <c r="BB22" s="129"/>
      <c r="BC22" s="129"/>
      <c r="BD22" s="129">
        <f>MID(A12,8,1)</f>
      </c>
      <c r="BE22" s="129"/>
      <c r="BF22" s="129"/>
      <c r="BG22" s="125"/>
      <c r="BH22" s="125"/>
      <c r="BI22" s="125"/>
      <c r="BJ22" s="126"/>
      <c r="BK22" s="126"/>
      <c r="BL22" s="126"/>
      <c r="BM22" s="126"/>
      <c r="BN22" s="129" t="str">
        <f>MID(A13,1,1)</f>
        <v> </v>
      </c>
      <c r="BO22" s="129"/>
      <c r="BP22" s="129"/>
      <c r="BQ22" s="129">
        <f>MID(A13,2,1)</f>
      </c>
      <c r="BR22" s="129"/>
      <c r="BS22" s="129"/>
      <c r="BT22" s="136" t="s">
        <v>3</v>
      </c>
      <c r="BU22" s="137"/>
      <c r="BV22" s="138"/>
      <c r="BW22" s="140">
        <f>MID(A13,4,1)</f>
      </c>
      <c r="BX22" s="129"/>
      <c r="BY22" s="129"/>
      <c r="BZ22" s="129">
        <f>MID(A13,5,1)</f>
      </c>
      <c r="CA22" s="129"/>
      <c r="CB22" s="141"/>
      <c r="CC22" s="136" t="s">
        <v>3</v>
      </c>
      <c r="CD22" s="137"/>
      <c r="CE22" s="138"/>
      <c r="CF22" s="140">
        <f>MID(A13,7,1)</f>
      </c>
      <c r="CG22" s="129"/>
      <c r="CH22" s="129"/>
      <c r="CI22" s="129">
        <f>MID(A13,8,1)</f>
      </c>
      <c r="CJ22" s="129"/>
      <c r="CK22" s="129"/>
      <c r="CL22" s="125"/>
      <c r="CM22" s="125"/>
      <c r="CN22" s="125"/>
      <c r="CO22" s="125"/>
      <c r="CP22" s="125"/>
      <c r="CQ22" s="125"/>
      <c r="CR22" s="125"/>
      <c r="CS22" s="129" t="str">
        <f>MID(A14,1,1)</f>
        <v> </v>
      </c>
      <c r="CT22" s="129"/>
      <c r="CU22" s="129"/>
      <c r="CV22" s="129">
        <f>MID(A14,2,1)</f>
      </c>
      <c r="CW22" s="129"/>
      <c r="CX22" s="129"/>
      <c r="CY22" s="136" t="s">
        <v>3</v>
      </c>
      <c r="CZ22" s="137"/>
      <c r="DA22" s="138"/>
      <c r="DB22" s="140">
        <f>MID(A14,4,1)</f>
      </c>
      <c r="DC22" s="129"/>
      <c r="DD22" s="129"/>
      <c r="DE22" s="129">
        <f>MID(A14,5,1)</f>
      </c>
      <c r="DF22" s="129"/>
      <c r="DG22" s="141"/>
      <c r="DH22" s="136" t="s">
        <v>3</v>
      </c>
      <c r="DI22" s="137"/>
      <c r="DJ22" s="138"/>
      <c r="DK22" s="140">
        <f>MID(A14,7,1)</f>
      </c>
      <c r="DL22" s="129"/>
      <c r="DM22" s="129"/>
      <c r="DN22" s="129">
        <f>MID(A14,8,1)</f>
      </c>
      <c r="DO22" s="129"/>
      <c r="DP22" s="129"/>
    </row>
    <row r="23" spans="1:120" s="41" customFormat="1" ht="19.5" customHeight="1">
      <c r="A23" s="59" t="s">
        <v>82</v>
      </c>
      <c r="B23" s="40"/>
      <c r="C23" s="40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</row>
    <row r="24" spans="1:120" s="41" customFormat="1" ht="17.25" customHeight="1">
      <c r="A24" s="59" t="s">
        <v>82</v>
      </c>
      <c r="B24" s="40"/>
      <c r="C24" s="40"/>
      <c r="D24" s="129" t="str">
        <f>MID(A15,1,1)</f>
        <v> </v>
      </c>
      <c r="E24" s="129"/>
      <c r="F24" s="129"/>
      <c r="G24" s="129">
        <f>MID(A15,2,1)</f>
      </c>
      <c r="H24" s="129"/>
      <c r="I24" s="129"/>
      <c r="J24" s="136" t="s">
        <v>3</v>
      </c>
      <c r="K24" s="137"/>
      <c r="L24" s="138"/>
      <c r="M24" s="140">
        <f>MID(A15,4,1)</f>
      </c>
      <c r="N24" s="129"/>
      <c r="O24" s="129"/>
      <c r="P24" s="129">
        <f>MID(A15,5,1)</f>
      </c>
      <c r="Q24" s="129"/>
      <c r="R24" s="141"/>
      <c r="S24" s="136" t="s">
        <v>3</v>
      </c>
      <c r="T24" s="137"/>
      <c r="U24" s="138"/>
      <c r="V24" s="140">
        <f>MID(A9,15,1)</f>
      </c>
      <c r="W24" s="129"/>
      <c r="X24" s="129"/>
      <c r="Y24" s="129">
        <f>MID(A9,15,1)</f>
      </c>
      <c r="Z24" s="129"/>
      <c r="AA24" s="129"/>
      <c r="AB24" s="125"/>
      <c r="AC24" s="125"/>
      <c r="AD24" s="125"/>
      <c r="AE24" s="125"/>
      <c r="AF24" s="125"/>
      <c r="AG24" s="125"/>
      <c r="AH24" s="125"/>
      <c r="AI24" s="129" t="str">
        <f>MID(A16,1,1)</f>
        <v> </v>
      </c>
      <c r="AJ24" s="129"/>
      <c r="AK24" s="129"/>
      <c r="AL24" s="129">
        <f>MID(A16,2,1)</f>
      </c>
      <c r="AM24" s="129"/>
      <c r="AN24" s="129"/>
      <c r="AO24" s="136" t="s">
        <v>3</v>
      </c>
      <c r="AP24" s="137"/>
      <c r="AQ24" s="138"/>
      <c r="AR24" s="140">
        <f>MID(A16,4,1)</f>
      </c>
      <c r="AS24" s="129"/>
      <c r="AT24" s="129"/>
      <c r="AU24" s="129">
        <f>MID(A16,5,1)</f>
      </c>
      <c r="AV24" s="129"/>
      <c r="AW24" s="141"/>
      <c r="AX24" s="136" t="s">
        <v>3</v>
      </c>
      <c r="AY24" s="137"/>
      <c r="AZ24" s="138"/>
      <c r="BA24" s="140">
        <f>MID(A16,7,1)</f>
      </c>
      <c r="BB24" s="129"/>
      <c r="BC24" s="129"/>
      <c r="BD24" s="129">
        <f>MID(A16,8,1)</f>
      </c>
      <c r="BE24" s="129"/>
      <c r="BF24" s="129"/>
      <c r="BG24" s="125"/>
      <c r="BH24" s="125"/>
      <c r="BI24" s="125"/>
      <c r="BJ24" s="126"/>
      <c r="BK24" s="126"/>
      <c r="BL24" s="126"/>
      <c r="BM24" s="126"/>
      <c r="BN24" s="129" t="str">
        <f>MID(A17,1,1)</f>
        <v> </v>
      </c>
      <c r="BO24" s="129"/>
      <c r="BP24" s="129"/>
      <c r="BQ24" s="129">
        <f>MID(A17,2,1)</f>
      </c>
      <c r="BR24" s="129"/>
      <c r="BS24" s="129"/>
      <c r="BT24" s="136" t="s">
        <v>3</v>
      </c>
      <c r="BU24" s="137"/>
      <c r="BV24" s="138"/>
      <c r="BW24" s="140">
        <f>MID(A17,4,1)</f>
      </c>
      <c r="BX24" s="129"/>
      <c r="BY24" s="129"/>
      <c r="BZ24" s="129">
        <f>MID(A17,5,1)</f>
      </c>
      <c r="CA24" s="129"/>
      <c r="CB24" s="141"/>
      <c r="CC24" s="136" t="s">
        <v>3</v>
      </c>
      <c r="CD24" s="137"/>
      <c r="CE24" s="138"/>
      <c r="CF24" s="140">
        <f>MID(A17,7,1)</f>
      </c>
      <c r="CG24" s="129"/>
      <c r="CH24" s="129"/>
      <c r="CI24" s="129">
        <f>MID(A17,8,1)</f>
      </c>
      <c r="CJ24" s="129"/>
      <c r="CK24" s="129"/>
      <c r="CL24" s="125"/>
      <c r="CM24" s="125"/>
      <c r="CN24" s="125"/>
      <c r="CO24" s="125"/>
      <c r="CP24" s="125"/>
      <c r="CQ24" s="125"/>
      <c r="CR24" s="125"/>
      <c r="CS24" s="129" t="str">
        <f>MID(A18,1,1)</f>
        <v> </v>
      </c>
      <c r="CT24" s="129"/>
      <c r="CU24" s="129"/>
      <c r="CV24" s="129">
        <f>MID(A18,2,1)</f>
      </c>
      <c r="CW24" s="129"/>
      <c r="CX24" s="129"/>
      <c r="CY24" s="136" t="s">
        <v>3</v>
      </c>
      <c r="CZ24" s="137"/>
      <c r="DA24" s="138"/>
      <c r="DB24" s="140">
        <f>MID(A18,4,1)</f>
      </c>
      <c r="DC24" s="129"/>
      <c r="DD24" s="129"/>
      <c r="DE24" s="129">
        <f>MID(A18,5,1)</f>
      </c>
      <c r="DF24" s="129"/>
      <c r="DG24" s="141"/>
      <c r="DH24" s="136" t="s">
        <v>3</v>
      </c>
      <c r="DI24" s="137"/>
      <c r="DJ24" s="138"/>
      <c r="DK24" s="140">
        <f>MID(A18,7,1)</f>
      </c>
      <c r="DL24" s="129"/>
      <c r="DM24" s="129"/>
      <c r="DN24" s="129">
        <f>MID(A18,8,1)</f>
      </c>
      <c r="DO24" s="129"/>
      <c r="DP24" s="129"/>
    </row>
    <row r="25" spans="1:120" s="41" customFormat="1" ht="19.5" customHeight="1">
      <c r="A25" s="59" t="s">
        <v>82</v>
      </c>
      <c r="B25" s="40"/>
      <c r="C25" s="40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</row>
    <row r="26" spans="1:120" s="41" customFormat="1" ht="17.25" customHeight="1">
      <c r="A26" s="59" t="s">
        <v>82</v>
      </c>
      <c r="B26" s="40"/>
      <c r="C26" s="40"/>
      <c r="D26" s="129" t="str">
        <f>MID(A19,1,1)</f>
        <v> </v>
      </c>
      <c r="E26" s="129"/>
      <c r="F26" s="129"/>
      <c r="G26" s="129">
        <f>MID(A19,2,1)</f>
      </c>
      <c r="H26" s="129"/>
      <c r="I26" s="129"/>
      <c r="J26" s="136" t="s">
        <v>3</v>
      </c>
      <c r="K26" s="137"/>
      <c r="L26" s="138"/>
      <c r="M26" s="140">
        <f>MID(A19,4,1)</f>
      </c>
      <c r="N26" s="129"/>
      <c r="O26" s="129"/>
      <c r="P26" s="129">
        <f>MID(A19,5,1)</f>
      </c>
      <c r="Q26" s="129"/>
      <c r="R26" s="141"/>
      <c r="S26" s="136" t="s">
        <v>3</v>
      </c>
      <c r="T26" s="137"/>
      <c r="U26" s="138"/>
      <c r="V26" s="140">
        <f>MID(A19,7,1)</f>
      </c>
      <c r="W26" s="129"/>
      <c r="X26" s="129"/>
      <c r="Y26" s="129">
        <f>MID(A19,8,1)</f>
      </c>
      <c r="Z26" s="129"/>
      <c r="AA26" s="129"/>
      <c r="AB26" s="125"/>
      <c r="AC26" s="125"/>
      <c r="AD26" s="125"/>
      <c r="AE26" s="125"/>
      <c r="AF26" s="125"/>
      <c r="AG26" s="125"/>
      <c r="AH26" s="125"/>
      <c r="AI26" s="129" t="str">
        <f>MID(A20,1,1)</f>
        <v> </v>
      </c>
      <c r="AJ26" s="129"/>
      <c r="AK26" s="129"/>
      <c r="AL26" s="129">
        <f>MID(A20,2,1)</f>
      </c>
      <c r="AM26" s="129"/>
      <c r="AN26" s="129"/>
      <c r="AO26" s="136" t="s">
        <v>3</v>
      </c>
      <c r="AP26" s="137"/>
      <c r="AQ26" s="138"/>
      <c r="AR26" s="140">
        <f>MID(A20,4,1)</f>
      </c>
      <c r="AS26" s="129"/>
      <c r="AT26" s="129"/>
      <c r="AU26" s="129">
        <f>MID(A20,5,1)</f>
      </c>
      <c r="AV26" s="129"/>
      <c r="AW26" s="141"/>
      <c r="AX26" s="136" t="s">
        <v>3</v>
      </c>
      <c r="AY26" s="137"/>
      <c r="AZ26" s="138"/>
      <c r="BA26" s="140">
        <f>MID(A20,7,1)</f>
      </c>
      <c r="BB26" s="129"/>
      <c r="BC26" s="129"/>
      <c r="BD26" s="129">
        <f>MID(A20,8,1)</f>
      </c>
      <c r="BE26" s="129"/>
      <c r="BF26" s="129"/>
      <c r="BG26" s="125"/>
      <c r="BH26" s="125"/>
      <c r="BI26" s="125"/>
      <c r="BJ26" s="126"/>
      <c r="BK26" s="126"/>
      <c r="BL26" s="126"/>
      <c r="BM26" s="126"/>
      <c r="BN26" s="129" t="str">
        <f>MID(A21,1,1)</f>
        <v> </v>
      </c>
      <c r="BO26" s="129"/>
      <c r="BP26" s="129"/>
      <c r="BQ26" s="129">
        <f>MID(A21,2,1)</f>
      </c>
      <c r="BR26" s="129"/>
      <c r="BS26" s="129"/>
      <c r="BT26" s="136" t="s">
        <v>3</v>
      </c>
      <c r="BU26" s="137"/>
      <c r="BV26" s="138"/>
      <c r="BW26" s="140">
        <f>MID(A21,4,1)</f>
      </c>
      <c r="BX26" s="129"/>
      <c r="BY26" s="129"/>
      <c r="BZ26" s="129">
        <f>MID(A21,5,1)</f>
      </c>
      <c r="CA26" s="129"/>
      <c r="CB26" s="141"/>
      <c r="CC26" s="136" t="s">
        <v>3</v>
      </c>
      <c r="CD26" s="137"/>
      <c r="CE26" s="138"/>
      <c r="CF26" s="140">
        <f>MID(A21,7,1)</f>
      </c>
      <c r="CG26" s="129"/>
      <c r="CH26" s="129"/>
      <c r="CI26" s="129">
        <f>MID(A21,8,1)</f>
      </c>
      <c r="CJ26" s="129"/>
      <c r="CK26" s="129"/>
      <c r="CL26" s="125"/>
      <c r="CM26" s="125"/>
      <c r="CN26" s="125"/>
      <c r="CO26" s="125"/>
      <c r="CP26" s="125"/>
      <c r="CQ26" s="125"/>
      <c r="CR26" s="125"/>
      <c r="CS26" s="129" t="str">
        <f>MID(A22,1,1)</f>
        <v> </v>
      </c>
      <c r="CT26" s="129"/>
      <c r="CU26" s="129"/>
      <c r="CV26" s="129">
        <f>MID(A22,2,1)</f>
      </c>
      <c r="CW26" s="129"/>
      <c r="CX26" s="129"/>
      <c r="CY26" s="136" t="s">
        <v>3</v>
      </c>
      <c r="CZ26" s="137"/>
      <c r="DA26" s="138"/>
      <c r="DB26" s="140">
        <f>MID(A22,4,1)</f>
      </c>
      <c r="DC26" s="129"/>
      <c r="DD26" s="129"/>
      <c r="DE26" s="129">
        <f>MID(A22,5,1)</f>
      </c>
      <c r="DF26" s="129"/>
      <c r="DG26" s="141"/>
      <c r="DH26" s="136" t="s">
        <v>3</v>
      </c>
      <c r="DI26" s="137"/>
      <c r="DJ26" s="138"/>
      <c r="DK26" s="140">
        <f>MID(A22,7,1)</f>
      </c>
      <c r="DL26" s="129"/>
      <c r="DM26" s="129"/>
      <c r="DN26" s="129">
        <f>MID(A22,8,1)</f>
      </c>
      <c r="DO26" s="129"/>
      <c r="DP26" s="129"/>
    </row>
    <row r="27" spans="1:120" s="41" customFormat="1" ht="19.5" customHeight="1">
      <c r="A27" s="59" t="s">
        <v>82</v>
      </c>
      <c r="B27" s="40"/>
      <c r="C27" s="40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</row>
    <row r="28" spans="1:120" s="41" customFormat="1" ht="17.25" customHeight="1">
      <c r="A28" s="59" t="s">
        <v>82</v>
      </c>
      <c r="B28" s="40"/>
      <c r="C28" s="40"/>
      <c r="D28" s="129" t="str">
        <f>MID(A23,1,1)</f>
        <v> </v>
      </c>
      <c r="E28" s="129"/>
      <c r="F28" s="129"/>
      <c r="G28" s="129">
        <f>MID(A23,2,1)</f>
      </c>
      <c r="H28" s="129"/>
      <c r="I28" s="129"/>
      <c r="J28" s="136" t="s">
        <v>3</v>
      </c>
      <c r="K28" s="137"/>
      <c r="L28" s="138"/>
      <c r="M28" s="140">
        <f>MID(A23,4,1)</f>
      </c>
      <c r="N28" s="129"/>
      <c r="O28" s="129"/>
      <c r="P28" s="129">
        <f>MID(A23,5,1)</f>
      </c>
      <c r="Q28" s="129"/>
      <c r="R28" s="141"/>
      <c r="S28" s="136" t="s">
        <v>3</v>
      </c>
      <c r="T28" s="137"/>
      <c r="U28" s="138"/>
      <c r="V28" s="140">
        <f>MID(A23,7,1)</f>
      </c>
      <c r="W28" s="129"/>
      <c r="X28" s="129"/>
      <c r="Y28" s="129">
        <f>MID(A23,8,1)</f>
      </c>
      <c r="Z28" s="129"/>
      <c r="AA28" s="129"/>
      <c r="AB28" s="125"/>
      <c r="AC28" s="125"/>
      <c r="AD28" s="125"/>
      <c r="AE28" s="125"/>
      <c r="AF28" s="125"/>
      <c r="AG28" s="125"/>
      <c r="AH28" s="125"/>
      <c r="AI28" s="129" t="str">
        <f>MID(A24,1,1)</f>
        <v> </v>
      </c>
      <c r="AJ28" s="129"/>
      <c r="AK28" s="129"/>
      <c r="AL28" s="129">
        <f>MID(A24,2,1)</f>
      </c>
      <c r="AM28" s="129"/>
      <c r="AN28" s="129"/>
      <c r="AO28" s="136" t="s">
        <v>3</v>
      </c>
      <c r="AP28" s="137"/>
      <c r="AQ28" s="138"/>
      <c r="AR28" s="140">
        <f>MID(A24,4,1)</f>
      </c>
      <c r="AS28" s="129"/>
      <c r="AT28" s="129"/>
      <c r="AU28" s="129">
        <f>MID(A24,5,1)</f>
      </c>
      <c r="AV28" s="129"/>
      <c r="AW28" s="141"/>
      <c r="AX28" s="136" t="s">
        <v>3</v>
      </c>
      <c r="AY28" s="137"/>
      <c r="AZ28" s="138"/>
      <c r="BA28" s="140">
        <f>MID(A24,7,1)</f>
      </c>
      <c r="BB28" s="129"/>
      <c r="BC28" s="129"/>
      <c r="BD28" s="129">
        <f>MID(A24,8,1)</f>
      </c>
      <c r="BE28" s="129"/>
      <c r="BF28" s="129"/>
      <c r="BG28" s="125"/>
      <c r="BH28" s="125"/>
      <c r="BI28" s="125"/>
      <c r="BJ28" s="126"/>
      <c r="BK28" s="126"/>
      <c r="BL28" s="126"/>
      <c r="BM28" s="126"/>
      <c r="BN28" s="129" t="str">
        <f>MID(A25,1,1)</f>
        <v> </v>
      </c>
      <c r="BO28" s="129"/>
      <c r="BP28" s="129"/>
      <c r="BQ28" s="129">
        <f>MID(A25,2,1)</f>
      </c>
      <c r="BR28" s="129"/>
      <c r="BS28" s="129"/>
      <c r="BT28" s="136" t="s">
        <v>3</v>
      </c>
      <c r="BU28" s="137"/>
      <c r="BV28" s="138"/>
      <c r="BW28" s="140">
        <f>MID(A25,4,1)</f>
      </c>
      <c r="BX28" s="129"/>
      <c r="BY28" s="129"/>
      <c r="BZ28" s="129">
        <f>MID(A25,5,1)</f>
      </c>
      <c r="CA28" s="129"/>
      <c r="CB28" s="141"/>
      <c r="CC28" s="136" t="s">
        <v>3</v>
      </c>
      <c r="CD28" s="137"/>
      <c r="CE28" s="138"/>
      <c r="CF28" s="140">
        <f>MID(A25,7,1)</f>
      </c>
      <c r="CG28" s="129"/>
      <c r="CH28" s="129"/>
      <c r="CI28" s="129">
        <f>MID(A25,8,1)</f>
      </c>
      <c r="CJ28" s="129"/>
      <c r="CK28" s="129"/>
      <c r="CL28" s="125"/>
      <c r="CM28" s="125"/>
      <c r="CN28" s="125"/>
      <c r="CO28" s="125"/>
      <c r="CP28" s="125"/>
      <c r="CQ28" s="125"/>
      <c r="CR28" s="125"/>
      <c r="CS28" s="129" t="str">
        <f>MID(A26,1,1)</f>
        <v> </v>
      </c>
      <c r="CT28" s="129"/>
      <c r="CU28" s="129"/>
      <c r="CV28" s="129">
        <f>MID(A26,2,1)</f>
      </c>
      <c r="CW28" s="129"/>
      <c r="CX28" s="129"/>
      <c r="CY28" s="136" t="s">
        <v>3</v>
      </c>
      <c r="CZ28" s="137"/>
      <c r="DA28" s="138"/>
      <c r="DB28" s="140">
        <f>MID(A26,4,1)</f>
      </c>
      <c r="DC28" s="129"/>
      <c r="DD28" s="129"/>
      <c r="DE28" s="129">
        <f>MID(A26,5,1)</f>
      </c>
      <c r="DF28" s="129"/>
      <c r="DG28" s="141"/>
      <c r="DH28" s="136" t="s">
        <v>3</v>
      </c>
      <c r="DI28" s="137"/>
      <c r="DJ28" s="138"/>
      <c r="DK28" s="140">
        <f>MID(A26,7,1)</f>
      </c>
      <c r="DL28" s="129"/>
      <c r="DM28" s="129"/>
      <c r="DN28" s="129">
        <f>MID(A26,8,1)</f>
      </c>
      <c r="DO28" s="129"/>
      <c r="DP28" s="129"/>
    </row>
    <row r="29" spans="1:120" s="41" customFormat="1" ht="19.5" customHeight="1">
      <c r="A29" s="59" t="s">
        <v>82</v>
      </c>
      <c r="B29" s="40"/>
      <c r="C29" s="40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</row>
    <row r="30" spans="1:120" s="41" customFormat="1" ht="17.25" customHeight="1">
      <c r="A30" s="59" t="s">
        <v>82</v>
      </c>
      <c r="B30" s="40"/>
      <c r="C30" s="40"/>
      <c r="D30" s="129" t="str">
        <f>MID(A27,1,1)</f>
        <v> </v>
      </c>
      <c r="E30" s="129"/>
      <c r="F30" s="129"/>
      <c r="G30" s="129">
        <f>MID(A27,2,1)</f>
      </c>
      <c r="H30" s="129"/>
      <c r="I30" s="129"/>
      <c r="J30" s="136" t="s">
        <v>3</v>
      </c>
      <c r="K30" s="137"/>
      <c r="L30" s="138"/>
      <c r="M30" s="140">
        <f>MID(A27,4,1)</f>
      </c>
      <c r="N30" s="129"/>
      <c r="O30" s="129"/>
      <c r="P30" s="129">
        <f>MID(A27,5,1)</f>
      </c>
      <c r="Q30" s="129"/>
      <c r="R30" s="141"/>
      <c r="S30" s="136" t="s">
        <v>3</v>
      </c>
      <c r="T30" s="137"/>
      <c r="U30" s="138"/>
      <c r="V30" s="140">
        <f>MID(A27,7,1)</f>
      </c>
      <c r="W30" s="129"/>
      <c r="X30" s="129"/>
      <c r="Y30" s="129">
        <f>MID(A27,8,1)</f>
      </c>
      <c r="Z30" s="129"/>
      <c r="AA30" s="129"/>
      <c r="AB30" s="125"/>
      <c r="AC30" s="125"/>
      <c r="AD30" s="125"/>
      <c r="AE30" s="125"/>
      <c r="AF30" s="125"/>
      <c r="AG30" s="125"/>
      <c r="AH30" s="125"/>
      <c r="AI30" s="129" t="str">
        <f>MID(A28,1,1)</f>
        <v> </v>
      </c>
      <c r="AJ30" s="129"/>
      <c r="AK30" s="129"/>
      <c r="AL30" s="129">
        <f>MID(A28,2,1)</f>
      </c>
      <c r="AM30" s="129"/>
      <c r="AN30" s="129"/>
      <c r="AO30" s="136" t="s">
        <v>3</v>
      </c>
      <c r="AP30" s="137"/>
      <c r="AQ30" s="138"/>
      <c r="AR30" s="140">
        <f>MID(A28,4,1)</f>
      </c>
      <c r="AS30" s="129"/>
      <c r="AT30" s="129"/>
      <c r="AU30" s="129">
        <f>MID(A28,5,1)</f>
      </c>
      <c r="AV30" s="129"/>
      <c r="AW30" s="141"/>
      <c r="AX30" s="136" t="s">
        <v>3</v>
      </c>
      <c r="AY30" s="137"/>
      <c r="AZ30" s="138"/>
      <c r="BA30" s="140">
        <f>MID(A28,7,1)</f>
      </c>
      <c r="BB30" s="129"/>
      <c r="BC30" s="129"/>
      <c r="BD30" s="129">
        <f>MID(A28,8,1)</f>
      </c>
      <c r="BE30" s="129"/>
      <c r="BF30" s="129"/>
      <c r="BG30" s="125"/>
      <c r="BH30" s="125"/>
      <c r="BI30" s="125"/>
      <c r="BJ30" s="126"/>
      <c r="BK30" s="126"/>
      <c r="BL30" s="126"/>
      <c r="BM30" s="126"/>
      <c r="BN30" s="129" t="str">
        <f>MID(A29,1,1)</f>
        <v> </v>
      </c>
      <c r="BO30" s="129"/>
      <c r="BP30" s="129"/>
      <c r="BQ30" s="129">
        <f>MID(A29,2,1)</f>
      </c>
      <c r="BR30" s="129"/>
      <c r="BS30" s="129"/>
      <c r="BT30" s="136" t="s">
        <v>3</v>
      </c>
      <c r="BU30" s="137"/>
      <c r="BV30" s="138"/>
      <c r="BW30" s="140">
        <f>MID(A29,4,1)</f>
      </c>
      <c r="BX30" s="129"/>
      <c r="BY30" s="129"/>
      <c r="BZ30" s="129">
        <f>MID(A29,5,1)</f>
      </c>
      <c r="CA30" s="129"/>
      <c r="CB30" s="141"/>
      <c r="CC30" s="136" t="s">
        <v>3</v>
      </c>
      <c r="CD30" s="137"/>
      <c r="CE30" s="138"/>
      <c r="CF30" s="140">
        <f>MID(A29,7,1)</f>
      </c>
      <c r="CG30" s="129"/>
      <c r="CH30" s="129"/>
      <c r="CI30" s="129">
        <f>MID(A29,8,1)</f>
      </c>
      <c r="CJ30" s="129"/>
      <c r="CK30" s="129"/>
      <c r="CL30" s="125"/>
      <c r="CM30" s="125"/>
      <c r="CN30" s="125"/>
      <c r="CO30" s="125"/>
      <c r="CP30" s="125"/>
      <c r="CQ30" s="125"/>
      <c r="CR30" s="125"/>
      <c r="CS30" s="129" t="str">
        <f>MID(A30,1,1)</f>
        <v> </v>
      </c>
      <c r="CT30" s="129"/>
      <c r="CU30" s="129"/>
      <c r="CV30" s="129">
        <f>MID(A30,2,1)</f>
      </c>
      <c r="CW30" s="129"/>
      <c r="CX30" s="129"/>
      <c r="CY30" s="136" t="s">
        <v>3</v>
      </c>
      <c r="CZ30" s="137"/>
      <c r="DA30" s="138"/>
      <c r="DB30" s="140">
        <f>MID(A30,4,1)</f>
      </c>
      <c r="DC30" s="129"/>
      <c r="DD30" s="129"/>
      <c r="DE30" s="129">
        <f>MID(A30,5,1)</f>
      </c>
      <c r="DF30" s="129"/>
      <c r="DG30" s="141"/>
      <c r="DH30" s="136" t="s">
        <v>3</v>
      </c>
      <c r="DI30" s="137"/>
      <c r="DJ30" s="138"/>
      <c r="DK30" s="140">
        <f>MID(A30,7,1)</f>
      </c>
      <c r="DL30" s="129"/>
      <c r="DM30" s="129"/>
      <c r="DN30" s="129">
        <f>MID(A30,8,1)</f>
      </c>
      <c r="DO30" s="129"/>
      <c r="DP30" s="129"/>
    </row>
    <row r="31" spans="1:120" s="41" customFormat="1" ht="19.5" customHeight="1">
      <c r="A31" s="59" t="s">
        <v>82</v>
      </c>
      <c r="B31" s="40"/>
      <c r="C31" s="40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</row>
    <row r="32" spans="1:120" s="41" customFormat="1" ht="17.25" customHeight="1">
      <c r="A32" s="59" t="s">
        <v>82</v>
      </c>
      <c r="B32" s="40"/>
      <c r="C32" s="40"/>
      <c r="D32" s="129" t="str">
        <f>MID(A31,1,1)</f>
        <v> </v>
      </c>
      <c r="E32" s="129"/>
      <c r="F32" s="129"/>
      <c r="G32" s="129">
        <f>MID(A31,2,1)</f>
      </c>
      <c r="H32" s="129"/>
      <c r="I32" s="129"/>
      <c r="J32" s="136" t="s">
        <v>3</v>
      </c>
      <c r="K32" s="137"/>
      <c r="L32" s="138"/>
      <c r="M32" s="140">
        <f>MID(A31,4,1)</f>
      </c>
      <c r="N32" s="129"/>
      <c r="O32" s="129"/>
      <c r="P32" s="129">
        <f>MID(A31,5,1)</f>
      </c>
      <c r="Q32" s="129"/>
      <c r="R32" s="141"/>
      <c r="S32" s="136" t="s">
        <v>3</v>
      </c>
      <c r="T32" s="137"/>
      <c r="U32" s="138"/>
      <c r="V32" s="140">
        <f>MID(A31,7,1)</f>
      </c>
      <c r="W32" s="129"/>
      <c r="X32" s="129"/>
      <c r="Y32" s="129">
        <f>MID(A31,8,1)</f>
      </c>
      <c r="Z32" s="129"/>
      <c r="AA32" s="129"/>
      <c r="AB32" s="125"/>
      <c r="AC32" s="125"/>
      <c r="AD32" s="125"/>
      <c r="AE32" s="125"/>
      <c r="AF32" s="125"/>
      <c r="AG32" s="125"/>
      <c r="AH32" s="125"/>
      <c r="AI32" s="129" t="str">
        <f>MID(A32,1,1)</f>
        <v> </v>
      </c>
      <c r="AJ32" s="129"/>
      <c r="AK32" s="129"/>
      <c r="AL32" s="129">
        <f>MID(A32,2,1)</f>
      </c>
      <c r="AM32" s="129"/>
      <c r="AN32" s="129"/>
      <c r="AO32" s="136" t="s">
        <v>3</v>
      </c>
      <c r="AP32" s="137"/>
      <c r="AQ32" s="138"/>
      <c r="AR32" s="140">
        <f>MID(A32,4,1)</f>
      </c>
      <c r="AS32" s="129"/>
      <c r="AT32" s="129"/>
      <c r="AU32" s="129">
        <f>MID(A32,5,1)</f>
      </c>
      <c r="AV32" s="129"/>
      <c r="AW32" s="141"/>
      <c r="AX32" s="136" t="s">
        <v>3</v>
      </c>
      <c r="AY32" s="137"/>
      <c r="AZ32" s="138"/>
      <c r="BA32" s="140">
        <f>MID(A32,7,1)</f>
      </c>
      <c r="BB32" s="129"/>
      <c r="BC32" s="129"/>
      <c r="BD32" s="129">
        <f>MID(A32,8,1)</f>
      </c>
      <c r="BE32" s="129"/>
      <c r="BF32" s="129"/>
      <c r="BG32" s="125"/>
      <c r="BH32" s="125"/>
      <c r="BI32" s="125"/>
      <c r="BJ32" s="126"/>
      <c r="BK32" s="126"/>
      <c r="BL32" s="126"/>
      <c r="BM32" s="126"/>
      <c r="BN32" s="129" t="str">
        <f>MID(A33,1,1)</f>
        <v> </v>
      </c>
      <c r="BO32" s="129"/>
      <c r="BP32" s="129"/>
      <c r="BQ32" s="129">
        <f>MID(A33,2,1)</f>
      </c>
      <c r="BR32" s="129"/>
      <c r="BS32" s="129"/>
      <c r="BT32" s="136" t="s">
        <v>3</v>
      </c>
      <c r="BU32" s="137"/>
      <c r="BV32" s="138"/>
      <c r="BW32" s="140">
        <f>MID(A33,4,1)</f>
      </c>
      <c r="BX32" s="129"/>
      <c r="BY32" s="129"/>
      <c r="BZ32" s="129">
        <f>MID(A33,5,1)</f>
      </c>
      <c r="CA32" s="129"/>
      <c r="CB32" s="141"/>
      <c r="CC32" s="136" t="s">
        <v>3</v>
      </c>
      <c r="CD32" s="137"/>
      <c r="CE32" s="138"/>
      <c r="CF32" s="140">
        <f>MID(A33,7,1)</f>
      </c>
      <c r="CG32" s="129"/>
      <c r="CH32" s="129"/>
      <c r="CI32" s="129">
        <f>MID(A33,8,1)</f>
      </c>
      <c r="CJ32" s="129"/>
      <c r="CK32" s="129"/>
      <c r="CL32" s="125"/>
      <c r="CM32" s="125"/>
      <c r="CN32" s="125"/>
      <c r="CO32" s="125"/>
      <c r="CP32" s="125"/>
      <c r="CQ32" s="125"/>
      <c r="CR32" s="125"/>
      <c r="CS32" s="129" t="str">
        <f>MID(A34,1,1)</f>
        <v> </v>
      </c>
      <c r="CT32" s="129"/>
      <c r="CU32" s="129"/>
      <c r="CV32" s="129">
        <f>MID(A34,2,1)</f>
      </c>
      <c r="CW32" s="129"/>
      <c r="CX32" s="129"/>
      <c r="CY32" s="136" t="s">
        <v>3</v>
      </c>
      <c r="CZ32" s="137"/>
      <c r="DA32" s="138"/>
      <c r="DB32" s="140">
        <f>MID(A34,4,1)</f>
      </c>
      <c r="DC32" s="129"/>
      <c r="DD32" s="129"/>
      <c r="DE32" s="129">
        <f>MID(A34,5,1)</f>
      </c>
      <c r="DF32" s="129"/>
      <c r="DG32" s="141"/>
      <c r="DH32" s="136" t="s">
        <v>3</v>
      </c>
      <c r="DI32" s="137"/>
      <c r="DJ32" s="138"/>
      <c r="DK32" s="140">
        <f>MID(A34,7,1)</f>
      </c>
      <c r="DL32" s="129"/>
      <c r="DM32" s="129"/>
      <c r="DN32" s="129">
        <f>MID(A34,8,1)</f>
      </c>
      <c r="DO32" s="129"/>
      <c r="DP32" s="129"/>
    </row>
    <row r="33" spans="1:120" s="41" customFormat="1" ht="19.5" customHeight="1">
      <c r="A33" s="59" t="s">
        <v>82</v>
      </c>
      <c r="B33" s="40"/>
      <c r="C33" s="40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</row>
    <row r="34" spans="1:120" s="41" customFormat="1" ht="17.25" customHeight="1">
      <c r="A34" s="59" t="s">
        <v>82</v>
      </c>
      <c r="B34" s="40"/>
      <c r="C34" s="40"/>
      <c r="D34" s="129" t="str">
        <f>MID(A35,1,1)</f>
        <v> </v>
      </c>
      <c r="E34" s="129"/>
      <c r="F34" s="129"/>
      <c r="G34" s="129">
        <f>MID(A35,2,1)</f>
      </c>
      <c r="H34" s="129"/>
      <c r="I34" s="129"/>
      <c r="J34" s="136" t="s">
        <v>3</v>
      </c>
      <c r="K34" s="137"/>
      <c r="L34" s="138"/>
      <c r="M34" s="140">
        <f>MID(A35,4,1)</f>
      </c>
      <c r="N34" s="129"/>
      <c r="O34" s="129"/>
      <c r="P34" s="129">
        <f>MID(A35,5,1)</f>
      </c>
      <c r="Q34" s="129"/>
      <c r="R34" s="141"/>
      <c r="S34" s="136" t="s">
        <v>3</v>
      </c>
      <c r="T34" s="137"/>
      <c r="U34" s="138"/>
      <c r="V34" s="140">
        <f>MID(A35,7,1)</f>
      </c>
      <c r="W34" s="129"/>
      <c r="X34" s="129"/>
      <c r="Y34" s="129">
        <f>MID(A35,8,1)</f>
      </c>
      <c r="Z34" s="129"/>
      <c r="AA34" s="129"/>
      <c r="AB34" s="125"/>
      <c r="AC34" s="125"/>
      <c r="AD34" s="125"/>
      <c r="AE34" s="125"/>
      <c r="AF34" s="125"/>
      <c r="AG34" s="125"/>
      <c r="AH34" s="125"/>
      <c r="AI34" s="129" t="str">
        <f>MID(A36,1,1)</f>
        <v> </v>
      </c>
      <c r="AJ34" s="129"/>
      <c r="AK34" s="129"/>
      <c r="AL34" s="129">
        <f>MID(A36,2,1)</f>
      </c>
      <c r="AM34" s="129"/>
      <c r="AN34" s="129"/>
      <c r="AO34" s="136" t="s">
        <v>3</v>
      </c>
      <c r="AP34" s="137"/>
      <c r="AQ34" s="138"/>
      <c r="AR34" s="140">
        <f>MID(A36,4,1)</f>
      </c>
      <c r="AS34" s="129"/>
      <c r="AT34" s="129"/>
      <c r="AU34" s="129">
        <f>MID(A36,5,1)</f>
      </c>
      <c r="AV34" s="129"/>
      <c r="AW34" s="141"/>
      <c r="AX34" s="136" t="s">
        <v>3</v>
      </c>
      <c r="AY34" s="137"/>
      <c r="AZ34" s="138"/>
      <c r="BA34" s="140">
        <f>MID(A36,7,1)</f>
      </c>
      <c r="BB34" s="129"/>
      <c r="BC34" s="129"/>
      <c r="BD34" s="129">
        <f>MID(A36,8,1)</f>
      </c>
      <c r="BE34" s="129"/>
      <c r="BF34" s="129"/>
      <c r="BG34" s="125"/>
      <c r="BH34" s="125"/>
      <c r="BI34" s="125"/>
      <c r="BJ34" s="126"/>
      <c r="BK34" s="126"/>
      <c r="BL34" s="126"/>
      <c r="BM34" s="126"/>
      <c r="BN34" s="129" t="str">
        <f>MID(A37,1,1)</f>
        <v> </v>
      </c>
      <c r="BO34" s="129"/>
      <c r="BP34" s="129"/>
      <c r="BQ34" s="129">
        <f>MID(A37,2,1)</f>
      </c>
      <c r="BR34" s="129"/>
      <c r="BS34" s="129"/>
      <c r="BT34" s="136" t="s">
        <v>3</v>
      </c>
      <c r="BU34" s="137"/>
      <c r="BV34" s="138"/>
      <c r="BW34" s="140">
        <f>MID(A37,4,1)</f>
      </c>
      <c r="BX34" s="129"/>
      <c r="BY34" s="129"/>
      <c r="BZ34" s="129">
        <f>MID(A37,5,1)</f>
      </c>
      <c r="CA34" s="129"/>
      <c r="CB34" s="141"/>
      <c r="CC34" s="136" t="s">
        <v>3</v>
      </c>
      <c r="CD34" s="137"/>
      <c r="CE34" s="138"/>
      <c r="CF34" s="140">
        <f>MID(A37,7,1)</f>
      </c>
      <c r="CG34" s="129"/>
      <c r="CH34" s="129"/>
      <c r="CI34" s="129">
        <f>MID(A37,8,1)</f>
      </c>
      <c r="CJ34" s="129"/>
      <c r="CK34" s="129"/>
      <c r="CL34" s="125"/>
      <c r="CM34" s="125"/>
      <c r="CN34" s="125"/>
      <c r="CO34" s="125"/>
      <c r="CP34" s="125"/>
      <c r="CQ34" s="125"/>
      <c r="CR34" s="125"/>
      <c r="CS34" s="129" t="str">
        <f>MID(A38,1,1)</f>
        <v> </v>
      </c>
      <c r="CT34" s="129"/>
      <c r="CU34" s="129"/>
      <c r="CV34" s="129">
        <f>MID(A38,2,1)</f>
      </c>
      <c r="CW34" s="129"/>
      <c r="CX34" s="129"/>
      <c r="CY34" s="136" t="s">
        <v>3</v>
      </c>
      <c r="CZ34" s="137"/>
      <c r="DA34" s="138"/>
      <c r="DB34" s="140">
        <f>MID(A38,4,1)</f>
      </c>
      <c r="DC34" s="129"/>
      <c r="DD34" s="129"/>
      <c r="DE34" s="129">
        <f>MID(A38,5,1)</f>
      </c>
      <c r="DF34" s="129"/>
      <c r="DG34" s="141"/>
      <c r="DH34" s="136" t="s">
        <v>3</v>
      </c>
      <c r="DI34" s="137"/>
      <c r="DJ34" s="138"/>
      <c r="DK34" s="140">
        <f>MID(A38,7,1)</f>
      </c>
      <c r="DL34" s="129"/>
      <c r="DM34" s="129"/>
      <c r="DN34" s="129">
        <f>MID(A38,8,1)</f>
      </c>
      <c r="DO34" s="129"/>
      <c r="DP34" s="129"/>
    </row>
    <row r="35" spans="1:120" s="41" customFormat="1" ht="19.5" customHeight="1">
      <c r="A35" s="59" t="s">
        <v>82</v>
      </c>
      <c r="B35" s="40"/>
      <c r="C35" s="40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</row>
    <row r="36" spans="1:120" s="41" customFormat="1" ht="17.25" customHeight="1">
      <c r="A36" s="59" t="s">
        <v>82</v>
      </c>
      <c r="B36" s="40"/>
      <c r="C36" s="40"/>
      <c r="D36" s="129" t="str">
        <f>MID(A39,1,1)</f>
        <v> </v>
      </c>
      <c r="E36" s="129"/>
      <c r="F36" s="129"/>
      <c r="G36" s="129">
        <f>MID(A39,2,1)</f>
      </c>
      <c r="H36" s="129"/>
      <c r="I36" s="129"/>
      <c r="J36" s="136" t="s">
        <v>3</v>
      </c>
      <c r="K36" s="137"/>
      <c r="L36" s="138"/>
      <c r="M36" s="140">
        <f>MID(A39,4,1)</f>
      </c>
      <c r="N36" s="129"/>
      <c r="O36" s="129"/>
      <c r="P36" s="129">
        <f>MID(A39,5,1)</f>
      </c>
      <c r="Q36" s="129"/>
      <c r="R36" s="141"/>
      <c r="S36" s="136" t="s">
        <v>3</v>
      </c>
      <c r="T36" s="137"/>
      <c r="U36" s="138"/>
      <c r="V36" s="140">
        <f>MID(A39,7,1)</f>
      </c>
      <c r="W36" s="129"/>
      <c r="X36" s="129"/>
      <c r="Y36" s="129">
        <f>MID(A39,8,1)</f>
      </c>
      <c r="Z36" s="129"/>
      <c r="AA36" s="129"/>
      <c r="AB36" s="125"/>
      <c r="AC36" s="125"/>
      <c r="AD36" s="125"/>
      <c r="AE36" s="125"/>
      <c r="AF36" s="125"/>
      <c r="AG36" s="125"/>
      <c r="AH36" s="125"/>
      <c r="AI36" s="129" t="str">
        <f>MID(A40,1,1)</f>
        <v> </v>
      </c>
      <c r="AJ36" s="129"/>
      <c r="AK36" s="129"/>
      <c r="AL36" s="129">
        <f>MID(A40,2,1)</f>
      </c>
      <c r="AM36" s="129"/>
      <c r="AN36" s="129"/>
      <c r="AO36" s="136" t="s">
        <v>3</v>
      </c>
      <c r="AP36" s="137"/>
      <c r="AQ36" s="138"/>
      <c r="AR36" s="140">
        <f>MID(A40,4,1)</f>
      </c>
      <c r="AS36" s="129"/>
      <c r="AT36" s="129"/>
      <c r="AU36" s="129">
        <f>MID(A40,5,1)</f>
      </c>
      <c r="AV36" s="129"/>
      <c r="AW36" s="141"/>
      <c r="AX36" s="136" t="s">
        <v>3</v>
      </c>
      <c r="AY36" s="137"/>
      <c r="AZ36" s="138"/>
      <c r="BA36" s="140">
        <f>MID(A40,7,1)</f>
      </c>
      <c r="BB36" s="129"/>
      <c r="BC36" s="129"/>
      <c r="BD36" s="129">
        <f>MID(A40,8,1)</f>
      </c>
      <c r="BE36" s="129"/>
      <c r="BF36" s="129"/>
      <c r="BG36" s="125"/>
      <c r="BH36" s="125"/>
      <c r="BI36" s="125"/>
      <c r="BJ36" s="126"/>
      <c r="BK36" s="126"/>
      <c r="BL36" s="126"/>
      <c r="BM36" s="126"/>
      <c r="BN36" s="129" t="str">
        <f>MID(A41,1,1)</f>
        <v> </v>
      </c>
      <c r="BO36" s="129"/>
      <c r="BP36" s="129"/>
      <c r="BQ36" s="129">
        <f>MID(A41,2,1)</f>
      </c>
      <c r="BR36" s="129"/>
      <c r="BS36" s="129"/>
      <c r="BT36" s="136" t="s">
        <v>3</v>
      </c>
      <c r="BU36" s="137"/>
      <c r="BV36" s="138"/>
      <c r="BW36" s="140">
        <f>MID(A41,4,1)</f>
      </c>
      <c r="BX36" s="129"/>
      <c r="BY36" s="129"/>
      <c r="BZ36" s="129">
        <f>MID(A41,5,1)</f>
      </c>
      <c r="CA36" s="129"/>
      <c r="CB36" s="141"/>
      <c r="CC36" s="136" t="s">
        <v>3</v>
      </c>
      <c r="CD36" s="137"/>
      <c r="CE36" s="138"/>
      <c r="CF36" s="140">
        <f>MID(A41,7,1)</f>
      </c>
      <c r="CG36" s="129"/>
      <c r="CH36" s="129"/>
      <c r="CI36" s="129">
        <f>MID(A41,8,1)</f>
      </c>
      <c r="CJ36" s="129"/>
      <c r="CK36" s="129"/>
      <c r="CL36" s="125"/>
      <c r="CM36" s="125"/>
      <c r="CN36" s="125"/>
      <c r="CO36" s="125"/>
      <c r="CP36" s="125"/>
      <c r="CQ36" s="125"/>
      <c r="CR36" s="125"/>
      <c r="CS36" s="129" t="str">
        <f>MID(A42,1,1)</f>
        <v> </v>
      </c>
      <c r="CT36" s="129"/>
      <c r="CU36" s="129"/>
      <c r="CV36" s="129">
        <f>MID(A42,2,1)</f>
      </c>
      <c r="CW36" s="129"/>
      <c r="CX36" s="129"/>
      <c r="CY36" s="136" t="s">
        <v>3</v>
      </c>
      <c r="CZ36" s="137"/>
      <c r="DA36" s="138"/>
      <c r="DB36" s="140">
        <f>MID(A42,4,1)</f>
      </c>
      <c r="DC36" s="129"/>
      <c r="DD36" s="129"/>
      <c r="DE36" s="129">
        <f>MID(A42,5,1)</f>
      </c>
      <c r="DF36" s="129"/>
      <c r="DG36" s="141"/>
      <c r="DH36" s="136" t="s">
        <v>3</v>
      </c>
      <c r="DI36" s="137"/>
      <c r="DJ36" s="138"/>
      <c r="DK36" s="140">
        <f>MID(A42,7,1)</f>
      </c>
      <c r="DL36" s="129"/>
      <c r="DM36" s="129"/>
      <c r="DN36" s="129">
        <f>MID(A42,8,1)</f>
      </c>
      <c r="DO36" s="129"/>
      <c r="DP36" s="129"/>
    </row>
    <row r="37" spans="1:120" s="41" customFormat="1" ht="19.5" customHeight="1">
      <c r="A37" s="59" t="s">
        <v>82</v>
      </c>
      <c r="B37" s="40"/>
      <c r="C37" s="40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</row>
    <row r="38" spans="1:120" s="41" customFormat="1" ht="17.25" customHeight="1">
      <c r="A38" s="59" t="s">
        <v>82</v>
      </c>
      <c r="B38" s="40"/>
      <c r="C38" s="40"/>
      <c r="D38" s="129" t="str">
        <f>MID(A43,1,1)</f>
        <v> </v>
      </c>
      <c r="E38" s="129"/>
      <c r="F38" s="129"/>
      <c r="G38" s="129">
        <f>MID(A43,2,1)</f>
      </c>
      <c r="H38" s="129"/>
      <c r="I38" s="129"/>
      <c r="J38" s="136" t="s">
        <v>3</v>
      </c>
      <c r="K38" s="137"/>
      <c r="L38" s="138"/>
      <c r="M38" s="140">
        <f>MID(A43,4,1)</f>
      </c>
      <c r="N38" s="129"/>
      <c r="O38" s="129"/>
      <c r="P38" s="129">
        <f>MID(A43,5,1)</f>
      </c>
      <c r="Q38" s="129"/>
      <c r="R38" s="141"/>
      <c r="S38" s="136" t="s">
        <v>3</v>
      </c>
      <c r="T38" s="137"/>
      <c r="U38" s="138"/>
      <c r="V38" s="140">
        <f>MID(A43,7,1)</f>
      </c>
      <c r="W38" s="129"/>
      <c r="X38" s="129"/>
      <c r="Y38" s="129">
        <f>MID(A43,8,1)</f>
      </c>
      <c r="Z38" s="129"/>
      <c r="AA38" s="129"/>
      <c r="AB38" s="125"/>
      <c r="AC38" s="125"/>
      <c r="AD38" s="125"/>
      <c r="AE38" s="125"/>
      <c r="AF38" s="125"/>
      <c r="AG38" s="125"/>
      <c r="AH38" s="125"/>
      <c r="AI38" s="129" t="str">
        <f>MID(A44,1,1)</f>
        <v> </v>
      </c>
      <c r="AJ38" s="129"/>
      <c r="AK38" s="129"/>
      <c r="AL38" s="129">
        <f>MID(A44,2,1)</f>
      </c>
      <c r="AM38" s="129"/>
      <c r="AN38" s="129"/>
      <c r="AO38" s="136" t="s">
        <v>3</v>
      </c>
      <c r="AP38" s="137"/>
      <c r="AQ38" s="138"/>
      <c r="AR38" s="140">
        <f>MID(A44,4,1)</f>
      </c>
      <c r="AS38" s="129"/>
      <c r="AT38" s="129"/>
      <c r="AU38" s="129">
        <f>MID(A44,5,1)</f>
      </c>
      <c r="AV38" s="129"/>
      <c r="AW38" s="141"/>
      <c r="AX38" s="136" t="s">
        <v>3</v>
      </c>
      <c r="AY38" s="137"/>
      <c r="AZ38" s="138"/>
      <c r="BA38" s="140">
        <f>MID(A44,7,1)</f>
      </c>
      <c r="BB38" s="129"/>
      <c r="BC38" s="129"/>
      <c r="BD38" s="129">
        <f>MID(A44,8,1)</f>
      </c>
      <c r="BE38" s="129"/>
      <c r="BF38" s="129"/>
      <c r="BG38" s="125"/>
      <c r="BH38" s="125"/>
      <c r="BI38" s="125"/>
      <c r="BJ38" s="126"/>
      <c r="BK38" s="126"/>
      <c r="BL38" s="126"/>
      <c r="BM38" s="126"/>
      <c r="BN38" s="129" t="str">
        <f>MID(A45,1,1)</f>
        <v> </v>
      </c>
      <c r="BO38" s="129"/>
      <c r="BP38" s="129"/>
      <c r="BQ38" s="129">
        <f>MID(A45,2,1)</f>
      </c>
      <c r="BR38" s="129"/>
      <c r="BS38" s="129"/>
      <c r="BT38" s="136" t="s">
        <v>3</v>
      </c>
      <c r="BU38" s="137"/>
      <c r="BV38" s="138"/>
      <c r="BW38" s="140">
        <f>MID(A45,4,1)</f>
      </c>
      <c r="BX38" s="129"/>
      <c r="BY38" s="129"/>
      <c r="BZ38" s="129">
        <f>MID(A45,5,1)</f>
      </c>
      <c r="CA38" s="129"/>
      <c r="CB38" s="141"/>
      <c r="CC38" s="136" t="s">
        <v>3</v>
      </c>
      <c r="CD38" s="137"/>
      <c r="CE38" s="138"/>
      <c r="CF38" s="140">
        <f>MID(A45,7,1)</f>
      </c>
      <c r="CG38" s="129"/>
      <c r="CH38" s="129"/>
      <c r="CI38" s="129">
        <f>MID(A45,8,1)</f>
      </c>
      <c r="CJ38" s="129"/>
      <c r="CK38" s="129"/>
      <c r="CL38" s="125"/>
      <c r="CM38" s="125"/>
      <c r="CN38" s="125"/>
      <c r="CO38" s="125"/>
      <c r="CP38" s="125"/>
      <c r="CQ38" s="125"/>
      <c r="CR38" s="125"/>
      <c r="CS38" s="129" t="str">
        <f>MID(A46,1,1)</f>
        <v> </v>
      </c>
      <c r="CT38" s="129"/>
      <c r="CU38" s="129"/>
      <c r="CV38" s="129">
        <f>MID(A46,2,1)</f>
      </c>
      <c r="CW38" s="129"/>
      <c r="CX38" s="129"/>
      <c r="CY38" s="136" t="s">
        <v>3</v>
      </c>
      <c r="CZ38" s="137"/>
      <c r="DA38" s="138"/>
      <c r="DB38" s="140">
        <f>MID(A46,4,1)</f>
      </c>
      <c r="DC38" s="129"/>
      <c r="DD38" s="129"/>
      <c r="DE38" s="129">
        <f>MID(A46,5,1)</f>
      </c>
      <c r="DF38" s="129"/>
      <c r="DG38" s="141"/>
      <c r="DH38" s="136" t="s">
        <v>3</v>
      </c>
      <c r="DI38" s="137"/>
      <c r="DJ38" s="138"/>
      <c r="DK38" s="140">
        <f>MID(A46,7,1)</f>
      </c>
      <c r="DL38" s="129"/>
      <c r="DM38" s="129"/>
      <c r="DN38" s="129">
        <f>MID(A46,8,1)</f>
      </c>
      <c r="DO38" s="129"/>
      <c r="DP38" s="129"/>
    </row>
    <row r="39" spans="1:120" s="41" customFormat="1" ht="19.5" customHeight="1">
      <c r="A39" s="59" t="s">
        <v>82</v>
      </c>
      <c r="B39" s="40"/>
      <c r="C39" s="40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</row>
    <row r="40" spans="1:120" s="41" customFormat="1" ht="17.25" customHeight="1">
      <c r="A40" s="59" t="s">
        <v>82</v>
      </c>
      <c r="B40" s="40"/>
      <c r="C40" s="40"/>
      <c r="D40" s="129" t="str">
        <f>MID(A47,1,1)</f>
        <v> </v>
      </c>
      <c r="E40" s="129"/>
      <c r="F40" s="129"/>
      <c r="G40" s="129">
        <f>MID(A47,2,1)</f>
      </c>
      <c r="H40" s="129"/>
      <c r="I40" s="129"/>
      <c r="J40" s="136" t="s">
        <v>3</v>
      </c>
      <c r="K40" s="137"/>
      <c r="L40" s="138"/>
      <c r="M40" s="140">
        <f>MID(A47,4,1)</f>
      </c>
      <c r="N40" s="129"/>
      <c r="O40" s="129"/>
      <c r="P40" s="129">
        <f>MID(A47,5,1)</f>
      </c>
      <c r="Q40" s="129"/>
      <c r="R40" s="141"/>
      <c r="S40" s="136" t="s">
        <v>3</v>
      </c>
      <c r="T40" s="137"/>
      <c r="U40" s="138"/>
      <c r="V40" s="140">
        <f>MID(A47,7,1)</f>
      </c>
      <c r="W40" s="129"/>
      <c r="X40" s="129"/>
      <c r="Y40" s="129">
        <f>MID(A47,8,1)</f>
      </c>
      <c r="Z40" s="129"/>
      <c r="AA40" s="129"/>
      <c r="AB40" s="125"/>
      <c r="AC40" s="125"/>
      <c r="AD40" s="125"/>
      <c r="AE40" s="125"/>
      <c r="AF40" s="125"/>
      <c r="AG40" s="125"/>
      <c r="AH40" s="125"/>
      <c r="AI40" s="129" t="str">
        <f>MID(A48,1,1)</f>
        <v> </v>
      </c>
      <c r="AJ40" s="129"/>
      <c r="AK40" s="129"/>
      <c r="AL40" s="129">
        <f>MID(A48,2,1)</f>
      </c>
      <c r="AM40" s="129"/>
      <c r="AN40" s="129"/>
      <c r="AO40" s="136" t="s">
        <v>3</v>
      </c>
      <c r="AP40" s="137"/>
      <c r="AQ40" s="138"/>
      <c r="AR40" s="140">
        <f>MID(A48,4,1)</f>
      </c>
      <c r="AS40" s="129"/>
      <c r="AT40" s="129"/>
      <c r="AU40" s="129">
        <f>MID(A48,5,1)</f>
      </c>
      <c r="AV40" s="129"/>
      <c r="AW40" s="141"/>
      <c r="AX40" s="136" t="s">
        <v>3</v>
      </c>
      <c r="AY40" s="137"/>
      <c r="AZ40" s="138"/>
      <c r="BA40" s="140">
        <f>MID(A48,7,1)</f>
      </c>
      <c r="BB40" s="129"/>
      <c r="BC40" s="129"/>
      <c r="BD40" s="129">
        <f>MID(A48,8,1)</f>
      </c>
      <c r="BE40" s="129"/>
      <c r="BF40" s="129"/>
      <c r="BG40" s="125"/>
      <c r="BH40" s="125"/>
      <c r="BI40" s="125"/>
      <c r="BJ40" s="126"/>
      <c r="BK40" s="126"/>
      <c r="BL40" s="126"/>
      <c r="BM40" s="126"/>
      <c r="BN40" s="129" t="str">
        <f>MID(A49,1,1)</f>
        <v> </v>
      </c>
      <c r="BO40" s="129"/>
      <c r="BP40" s="129"/>
      <c r="BQ40" s="129">
        <f>MID(A49,2,1)</f>
      </c>
      <c r="BR40" s="129"/>
      <c r="BS40" s="129"/>
      <c r="BT40" s="136" t="s">
        <v>3</v>
      </c>
      <c r="BU40" s="137"/>
      <c r="BV40" s="138"/>
      <c r="BW40" s="140">
        <f>MID(A49,4,1)</f>
      </c>
      <c r="BX40" s="129"/>
      <c r="BY40" s="129"/>
      <c r="BZ40" s="129">
        <f>MID(A49,5,1)</f>
      </c>
      <c r="CA40" s="129"/>
      <c r="CB40" s="141"/>
      <c r="CC40" s="136" t="s">
        <v>3</v>
      </c>
      <c r="CD40" s="137"/>
      <c r="CE40" s="138"/>
      <c r="CF40" s="140">
        <f>MID(A49,7,1)</f>
      </c>
      <c r="CG40" s="129"/>
      <c r="CH40" s="129"/>
      <c r="CI40" s="129">
        <f>MID(A49,8,1)</f>
      </c>
      <c r="CJ40" s="129"/>
      <c r="CK40" s="129"/>
      <c r="CL40" s="125"/>
      <c r="CM40" s="125"/>
      <c r="CN40" s="125"/>
      <c r="CO40" s="125"/>
      <c r="CP40" s="125"/>
      <c r="CQ40" s="125"/>
      <c r="CR40" s="125"/>
      <c r="CS40" s="129" t="str">
        <f>MID(A50,1,1)</f>
        <v> </v>
      </c>
      <c r="CT40" s="129"/>
      <c r="CU40" s="129"/>
      <c r="CV40" s="129">
        <f>MID(A50,2,1)</f>
      </c>
      <c r="CW40" s="129"/>
      <c r="CX40" s="129"/>
      <c r="CY40" s="136" t="s">
        <v>3</v>
      </c>
      <c r="CZ40" s="137"/>
      <c r="DA40" s="138"/>
      <c r="DB40" s="140">
        <f>MID(A50,4,1)</f>
      </c>
      <c r="DC40" s="129"/>
      <c r="DD40" s="129"/>
      <c r="DE40" s="129">
        <f>MID(A50,5,1)</f>
      </c>
      <c r="DF40" s="129"/>
      <c r="DG40" s="141"/>
      <c r="DH40" s="136" t="s">
        <v>3</v>
      </c>
      <c r="DI40" s="137"/>
      <c r="DJ40" s="138"/>
      <c r="DK40" s="140">
        <f>MID(A50,7,1)</f>
      </c>
      <c r="DL40" s="129"/>
      <c r="DM40" s="129"/>
      <c r="DN40" s="129">
        <f>MID(A50,8,1)</f>
      </c>
      <c r="DO40" s="129"/>
      <c r="DP40" s="129"/>
    </row>
    <row r="41" spans="1:120" s="41" customFormat="1" ht="19.5" customHeight="1">
      <c r="A41" s="59" t="s">
        <v>82</v>
      </c>
      <c r="B41" s="40"/>
      <c r="C41" s="40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</row>
    <row r="42" spans="1:120" s="41" customFormat="1" ht="17.25" customHeight="1">
      <c r="A42" s="59" t="s">
        <v>82</v>
      </c>
      <c r="B42" s="40"/>
      <c r="C42" s="40"/>
      <c r="D42" s="129" t="str">
        <f>MID(A51,1,1)</f>
        <v> </v>
      </c>
      <c r="E42" s="129"/>
      <c r="F42" s="129"/>
      <c r="G42" s="129">
        <f>MID(A51,2,1)</f>
      </c>
      <c r="H42" s="129"/>
      <c r="I42" s="129"/>
      <c r="J42" s="136" t="s">
        <v>3</v>
      </c>
      <c r="K42" s="137"/>
      <c r="L42" s="138"/>
      <c r="M42" s="140">
        <f>MID(A51,4,1)</f>
      </c>
      <c r="N42" s="129"/>
      <c r="O42" s="129"/>
      <c r="P42" s="129">
        <f>MID(A51,5,1)</f>
      </c>
      <c r="Q42" s="129"/>
      <c r="R42" s="141"/>
      <c r="S42" s="136" t="s">
        <v>3</v>
      </c>
      <c r="T42" s="137"/>
      <c r="U42" s="138"/>
      <c r="V42" s="140">
        <f>MID(A51,7,1)</f>
      </c>
      <c r="W42" s="129"/>
      <c r="X42" s="129"/>
      <c r="Y42" s="129">
        <f>MID(A51,8,1)</f>
      </c>
      <c r="Z42" s="129"/>
      <c r="AA42" s="129"/>
      <c r="AB42" s="125"/>
      <c r="AC42" s="125"/>
      <c r="AD42" s="125"/>
      <c r="AE42" s="125"/>
      <c r="AF42" s="125"/>
      <c r="AG42" s="125"/>
      <c r="AH42" s="125"/>
      <c r="AI42" s="129" t="str">
        <f>MID(A52,1,1)</f>
        <v> </v>
      </c>
      <c r="AJ42" s="129"/>
      <c r="AK42" s="129"/>
      <c r="AL42" s="129">
        <f>MID(A52,2,1)</f>
      </c>
      <c r="AM42" s="129"/>
      <c r="AN42" s="129"/>
      <c r="AO42" s="136" t="s">
        <v>3</v>
      </c>
      <c r="AP42" s="137"/>
      <c r="AQ42" s="138"/>
      <c r="AR42" s="140">
        <f>MID(A52,4,1)</f>
      </c>
      <c r="AS42" s="129"/>
      <c r="AT42" s="129"/>
      <c r="AU42" s="129">
        <f>MID(A52,5,1)</f>
      </c>
      <c r="AV42" s="129"/>
      <c r="AW42" s="141"/>
      <c r="AX42" s="136" t="s">
        <v>3</v>
      </c>
      <c r="AY42" s="137"/>
      <c r="AZ42" s="138"/>
      <c r="BA42" s="140">
        <f>MID(A52,7,1)</f>
      </c>
      <c r="BB42" s="129"/>
      <c r="BC42" s="129"/>
      <c r="BD42" s="129">
        <f>MID(A52,8,1)</f>
      </c>
      <c r="BE42" s="129"/>
      <c r="BF42" s="129"/>
      <c r="BG42" s="125"/>
      <c r="BH42" s="125"/>
      <c r="BI42" s="125"/>
      <c r="BJ42" s="126"/>
      <c r="BK42" s="126"/>
      <c r="BL42" s="126"/>
      <c r="BM42" s="126"/>
      <c r="BN42" s="129" t="str">
        <f>MID(A53,1,1)</f>
        <v> </v>
      </c>
      <c r="BO42" s="129"/>
      <c r="BP42" s="129"/>
      <c r="BQ42" s="129">
        <f>MID(A53,2,1)</f>
      </c>
      <c r="BR42" s="129"/>
      <c r="BS42" s="129"/>
      <c r="BT42" s="136" t="s">
        <v>3</v>
      </c>
      <c r="BU42" s="137"/>
      <c r="BV42" s="138"/>
      <c r="BW42" s="140">
        <f>MID(A53,4,1)</f>
      </c>
      <c r="BX42" s="129"/>
      <c r="BY42" s="129"/>
      <c r="BZ42" s="129">
        <f>MID(A53,5,1)</f>
      </c>
      <c r="CA42" s="129"/>
      <c r="CB42" s="141"/>
      <c r="CC42" s="136" t="s">
        <v>3</v>
      </c>
      <c r="CD42" s="137"/>
      <c r="CE42" s="138"/>
      <c r="CF42" s="140">
        <f>MID(A53,7,1)</f>
      </c>
      <c r="CG42" s="129"/>
      <c r="CH42" s="129"/>
      <c r="CI42" s="129">
        <f>MID(A53,8,1)</f>
      </c>
      <c r="CJ42" s="129"/>
      <c r="CK42" s="129"/>
      <c r="CL42" s="125"/>
      <c r="CM42" s="125"/>
      <c r="CN42" s="125"/>
      <c r="CO42" s="125"/>
      <c r="CP42" s="125"/>
      <c r="CQ42" s="125"/>
      <c r="CR42" s="125"/>
      <c r="CS42" s="129" t="str">
        <f>MID(A54,1,1)</f>
        <v> </v>
      </c>
      <c r="CT42" s="129"/>
      <c r="CU42" s="129"/>
      <c r="CV42" s="129">
        <f>MID(A54,2,1)</f>
      </c>
      <c r="CW42" s="129"/>
      <c r="CX42" s="129"/>
      <c r="CY42" s="136" t="s">
        <v>3</v>
      </c>
      <c r="CZ42" s="137"/>
      <c r="DA42" s="138"/>
      <c r="DB42" s="140">
        <f>MID(A54,4,1)</f>
      </c>
      <c r="DC42" s="129"/>
      <c r="DD42" s="129"/>
      <c r="DE42" s="129">
        <f>MID(A54,5,1)</f>
      </c>
      <c r="DF42" s="129"/>
      <c r="DG42" s="141"/>
      <c r="DH42" s="136" t="s">
        <v>3</v>
      </c>
      <c r="DI42" s="137"/>
      <c r="DJ42" s="138"/>
      <c r="DK42" s="140">
        <f>MID(A54,7,1)</f>
      </c>
      <c r="DL42" s="129"/>
      <c r="DM42" s="129"/>
      <c r="DN42" s="129">
        <f>MID(A54,8,1)</f>
      </c>
      <c r="DO42" s="129"/>
      <c r="DP42" s="129"/>
    </row>
    <row r="43" spans="1:120" s="41" customFormat="1" ht="19.5" customHeight="1">
      <c r="A43" s="59" t="s">
        <v>82</v>
      </c>
      <c r="B43" s="40"/>
      <c r="C43" s="40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</row>
    <row r="44" spans="1:120" s="41" customFormat="1" ht="17.25" customHeight="1">
      <c r="A44" s="59" t="s">
        <v>82</v>
      </c>
      <c r="B44" s="40"/>
      <c r="C44" s="40"/>
      <c r="D44" s="129" t="str">
        <f>MID(A55,1,1)</f>
        <v> </v>
      </c>
      <c r="E44" s="129"/>
      <c r="F44" s="129"/>
      <c r="G44" s="129">
        <f>MID(A55,2,1)</f>
      </c>
      <c r="H44" s="129"/>
      <c r="I44" s="129"/>
      <c r="J44" s="136" t="s">
        <v>3</v>
      </c>
      <c r="K44" s="137"/>
      <c r="L44" s="138"/>
      <c r="M44" s="140">
        <f>MID(A55,4,1)</f>
      </c>
      <c r="N44" s="129"/>
      <c r="O44" s="129"/>
      <c r="P44" s="129">
        <f>MID(A55,5,1)</f>
      </c>
      <c r="Q44" s="129"/>
      <c r="R44" s="141"/>
      <c r="S44" s="136" t="s">
        <v>3</v>
      </c>
      <c r="T44" s="137"/>
      <c r="U44" s="138"/>
      <c r="V44" s="140">
        <f>MID(A55,7,1)</f>
      </c>
      <c r="W44" s="129"/>
      <c r="X44" s="129"/>
      <c r="Y44" s="129">
        <f>MID(A55,8,1)</f>
      </c>
      <c r="Z44" s="129"/>
      <c r="AA44" s="129"/>
      <c r="AB44" s="125"/>
      <c r="AC44" s="125"/>
      <c r="AD44" s="125"/>
      <c r="AE44" s="125"/>
      <c r="AF44" s="125"/>
      <c r="AG44" s="125"/>
      <c r="AH44" s="125"/>
      <c r="AI44" s="129" t="str">
        <f>MID(A56,1,1)</f>
        <v> </v>
      </c>
      <c r="AJ44" s="129"/>
      <c r="AK44" s="129"/>
      <c r="AL44" s="129">
        <f>MID(A56,2,1)</f>
      </c>
      <c r="AM44" s="129"/>
      <c r="AN44" s="129"/>
      <c r="AO44" s="136" t="s">
        <v>3</v>
      </c>
      <c r="AP44" s="137"/>
      <c r="AQ44" s="138"/>
      <c r="AR44" s="140">
        <f>MID(A56,4,1)</f>
      </c>
      <c r="AS44" s="129"/>
      <c r="AT44" s="129"/>
      <c r="AU44" s="129">
        <f>MID(A56,5,1)</f>
      </c>
      <c r="AV44" s="129"/>
      <c r="AW44" s="141"/>
      <c r="AX44" s="136" t="s">
        <v>3</v>
      </c>
      <c r="AY44" s="137"/>
      <c r="AZ44" s="138"/>
      <c r="BA44" s="140">
        <f>MID(A56,7,1)</f>
      </c>
      <c r="BB44" s="129"/>
      <c r="BC44" s="129"/>
      <c r="BD44" s="129">
        <f>MID(A56,8,1)</f>
      </c>
      <c r="BE44" s="129"/>
      <c r="BF44" s="129"/>
      <c r="BG44" s="125"/>
      <c r="BH44" s="125"/>
      <c r="BI44" s="125"/>
      <c r="BJ44" s="126"/>
      <c r="BK44" s="126"/>
      <c r="BL44" s="126"/>
      <c r="BM44" s="126"/>
      <c r="BN44" s="129" t="str">
        <f>MID(A57,1,1)</f>
        <v> </v>
      </c>
      <c r="BO44" s="129"/>
      <c r="BP44" s="129"/>
      <c r="BQ44" s="129">
        <f>MID(A57,2,1)</f>
      </c>
      <c r="BR44" s="129"/>
      <c r="BS44" s="129"/>
      <c r="BT44" s="136" t="s">
        <v>3</v>
      </c>
      <c r="BU44" s="137"/>
      <c r="BV44" s="138"/>
      <c r="BW44" s="140">
        <f>MID(A57,4,1)</f>
      </c>
      <c r="BX44" s="129"/>
      <c r="BY44" s="129"/>
      <c r="BZ44" s="129">
        <f>MID(A57,5,1)</f>
      </c>
      <c r="CA44" s="129"/>
      <c r="CB44" s="141"/>
      <c r="CC44" s="136" t="s">
        <v>3</v>
      </c>
      <c r="CD44" s="137"/>
      <c r="CE44" s="138"/>
      <c r="CF44" s="140">
        <f>MID(A57,7,1)</f>
      </c>
      <c r="CG44" s="129"/>
      <c r="CH44" s="129"/>
      <c r="CI44" s="129">
        <f>MID(A57,8,1)</f>
      </c>
      <c r="CJ44" s="129"/>
      <c r="CK44" s="129"/>
      <c r="CL44" s="125"/>
      <c r="CM44" s="125"/>
      <c r="CN44" s="125"/>
      <c r="CO44" s="125"/>
      <c r="CP44" s="125"/>
      <c r="CQ44" s="125"/>
      <c r="CR44" s="125"/>
      <c r="CS44" s="129" t="str">
        <f>MID(A58,1,1)</f>
        <v> </v>
      </c>
      <c r="CT44" s="129"/>
      <c r="CU44" s="129"/>
      <c r="CV44" s="129">
        <f>MID(A58,2,1)</f>
      </c>
      <c r="CW44" s="129"/>
      <c r="CX44" s="129"/>
      <c r="CY44" s="136" t="s">
        <v>3</v>
      </c>
      <c r="CZ44" s="137"/>
      <c r="DA44" s="138"/>
      <c r="DB44" s="140">
        <f>MID(A58,4,1)</f>
      </c>
      <c r="DC44" s="129"/>
      <c r="DD44" s="129"/>
      <c r="DE44" s="129">
        <f>MID(A58,5,1)</f>
      </c>
      <c r="DF44" s="129"/>
      <c r="DG44" s="141"/>
      <c r="DH44" s="136" t="s">
        <v>3</v>
      </c>
      <c r="DI44" s="137"/>
      <c r="DJ44" s="138"/>
      <c r="DK44" s="140">
        <f>MID(A58,7,1)</f>
      </c>
      <c r="DL44" s="129"/>
      <c r="DM44" s="129"/>
      <c r="DN44" s="129">
        <f>MID(A58,8,1)</f>
      </c>
      <c r="DO44" s="129"/>
      <c r="DP44" s="129"/>
    </row>
    <row r="45" spans="1:90" s="41" customFormat="1" ht="15" customHeight="1">
      <c r="A45" s="59" t="s">
        <v>82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</row>
    <row r="46" spans="1:90" s="41" customFormat="1" ht="15" customHeight="1">
      <c r="A46" s="59" t="s">
        <v>82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</row>
    <row r="47" spans="1:90" s="41" customFormat="1" ht="15" customHeight="1">
      <c r="A47" s="59" t="s">
        <v>82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</row>
    <row r="48" spans="1:90" s="41" customFormat="1" ht="15" customHeight="1">
      <c r="A48" s="59" t="s">
        <v>82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</row>
    <row r="49" spans="1:90" s="41" customFormat="1" ht="13.5" customHeight="1">
      <c r="A49" s="59" t="s">
        <v>82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</row>
    <row r="50" spans="1:90" s="41" customFormat="1" ht="13.5" customHeight="1">
      <c r="A50" s="59" t="s">
        <v>82</v>
      </c>
      <c r="B50" s="40"/>
      <c r="C50" s="40"/>
      <c r="D50" s="40"/>
      <c r="E50" s="40"/>
      <c r="F50" s="40"/>
      <c r="G50" s="40"/>
      <c r="H50" s="106" t="s">
        <v>92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</row>
    <row r="51" spans="1:121" s="59" customFormat="1" ht="14.25" customHeight="1">
      <c r="A51" s="59" t="s">
        <v>82</v>
      </c>
      <c r="B51" s="149"/>
      <c r="C51" s="149"/>
      <c r="D51" s="149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O51" s="149"/>
      <c r="DP51" s="149"/>
      <c r="DQ51" s="149"/>
    </row>
    <row r="52" ht="12.75" hidden="1">
      <c r="A52" s="59" t="s">
        <v>82</v>
      </c>
    </row>
    <row r="53" ht="12.75" hidden="1">
      <c r="A53" s="59" t="s">
        <v>82</v>
      </c>
    </row>
    <row r="54" ht="12.75" hidden="1">
      <c r="A54" s="59" t="s">
        <v>82</v>
      </c>
    </row>
    <row r="55" ht="12.75" hidden="1">
      <c r="A55" s="59" t="s">
        <v>82</v>
      </c>
    </row>
    <row r="56" ht="12.75" hidden="1">
      <c r="A56" s="59" t="s">
        <v>82</v>
      </c>
    </row>
    <row r="57" ht="12.75" hidden="1">
      <c r="A57" s="59" t="s">
        <v>82</v>
      </c>
    </row>
    <row r="58" ht="12.75" hidden="1">
      <c r="A58" s="59" t="s">
        <v>82</v>
      </c>
    </row>
    <row r="59" ht="12.75" hidden="1">
      <c r="A59" s="59" t="s">
        <v>82</v>
      </c>
    </row>
    <row r="60" ht="12.75" hidden="1">
      <c r="A60" s="59" t="s">
        <v>82</v>
      </c>
    </row>
    <row r="61" ht="12.75" hidden="1">
      <c r="A61" s="59" t="s">
        <v>82</v>
      </c>
    </row>
    <row r="62" ht="12.75" hidden="1">
      <c r="A62" s="59" t="s">
        <v>82</v>
      </c>
    </row>
    <row r="63" ht="12.75" hidden="1">
      <c r="A63" s="59" t="s">
        <v>82</v>
      </c>
    </row>
    <row r="64" ht="12.75" hidden="1">
      <c r="A64" s="59" t="s">
        <v>82</v>
      </c>
    </row>
    <row r="65" ht="12.75" hidden="1">
      <c r="A65" s="59" t="s">
        <v>82</v>
      </c>
    </row>
    <row r="66" ht="12.75" hidden="1">
      <c r="A66" s="59" t="s">
        <v>82</v>
      </c>
    </row>
    <row r="67" ht="12.75" hidden="1">
      <c r="A67" s="59" t="s">
        <v>82</v>
      </c>
    </row>
    <row r="68" ht="12.75">
      <c r="A68" s="59"/>
    </row>
    <row r="69" ht="12.75">
      <c r="A69" s="59"/>
    </row>
    <row r="70" ht="12.75">
      <c r="A70" s="59"/>
    </row>
    <row r="71" ht="12.75">
      <c r="A71" s="59"/>
    </row>
    <row r="72" ht="12.75">
      <c r="A72" s="59"/>
    </row>
    <row r="73" ht="12.75">
      <c r="A73" s="59"/>
    </row>
    <row r="74" ht="12.75">
      <c r="A74" s="59"/>
    </row>
    <row r="75" ht="12.75">
      <c r="A75" s="59"/>
    </row>
    <row r="76" ht="12.75">
      <c r="A76" s="59"/>
    </row>
  </sheetData>
  <sheetProtection/>
  <mergeCells count="465">
    <mergeCell ref="DN44:DP44"/>
    <mergeCell ref="CY44:DA44"/>
    <mergeCell ref="DB44:DD44"/>
    <mergeCell ref="DE44:DG44"/>
    <mergeCell ref="BT18:BV18"/>
    <mergeCell ref="BW18:BY18"/>
    <mergeCell ref="BZ18:CB18"/>
    <mergeCell ref="CS44:CU44"/>
    <mergeCell ref="DB18:DD18"/>
    <mergeCell ref="DE18:DG18"/>
    <mergeCell ref="DH44:DJ44"/>
    <mergeCell ref="DK44:DM44"/>
    <mergeCell ref="CV44:CX44"/>
    <mergeCell ref="CC44:CE44"/>
    <mergeCell ref="CF44:CH44"/>
    <mergeCell ref="CI44:CK44"/>
    <mergeCell ref="B51:D51"/>
    <mergeCell ref="BY4:CA4"/>
    <mergeCell ref="BM4:BR4"/>
    <mergeCell ref="BS4:BU4"/>
    <mergeCell ref="BV4:BX4"/>
    <mergeCell ref="AL18:AN18"/>
    <mergeCell ref="BC14:BE14"/>
    <mergeCell ref="BF14:BH14"/>
    <mergeCell ref="BI14:BK14"/>
    <mergeCell ref="BO14:BQ14"/>
    <mergeCell ref="BL14:BN14"/>
    <mergeCell ref="AT14:AV14"/>
    <mergeCell ref="AW14:AY14"/>
    <mergeCell ref="AZ14:BB14"/>
    <mergeCell ref="AO18:AQ18"/>
    <mergeCell ref="AR18:AT18"/>
    <mergeCell ref="AU18:AW18"/>
    <mergeCell ref="AX18:AZ18"/>
    <mergeCell ref="BA18:BC18"/>
    <mergeCell ref="BD18:BF18"/>
    <mergeCell ref="B1:D1"/>
    <mergeCell ref="Z1:AB1"/>
    <mergeCell ref="S18:U18"/>
    <mergeCell ref="V18:X18"/>
    <mergeCell ref="Y18:AA18"/>
    <mergeCell ref="AI18:AK18"/>
    <mergeCell ref="B10:DQ10"/>
    <mergeCell ref="D18:F18"/>
    <mergeCell ref="G18:I18"/>
    <mergeCell ref="J18:L18"/>
    <mergeCell ref="M18:O18"/>
    <mergeCell ref="P18:R18"/>
    <mergeCell ref="CC18:CE18"/>
    <mergeCell ref="CF18:CH18"/>
    <mergeCell ref="CV18:CX18"/>
    <mergeCell ref="CY18:DA18"/>
    <mergeCell ref="BN18:BP18"/>
    <mergeCell ref="BQ18:BS18"/>
    <mergeCell ref="CI18:CK18"/>
    <mergeCell ref="CS18:CU18"/>
    <mergeCell ref="DH18:DJ18"/>
    <mergeCell ref="DK18:DM18"/>
    <mergeCell ref="DN18:DP18"/>
    <mergeCell ref="D20:F20"/>
    <mergeCell ref="G20:I20"/>
    <mergeCell ref="J20:L20"/>
    <mergeCell ref="M20:O20"/>
    <mergeCell ref="P20:R20"/>
    <mergeCell ref="S20:U20"/>
    <mergeCell ref="V20:X20"/>
    <mergeCell ref="Y20:AA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N20:BP20"/>
    <mergeCell ref="BQ20:BS20"/>
    <mergeCell ref="BT20:BV20"/>
    <mergeCell ref="BW20:BY20"/>
    <mergeCell ref="BZ20:CB20"/>
    <mergeCell ref="CC20:CE20"/>
    <mergeCell ref="CF20:CH20"/>
    <mergeCell ref="CI20:CK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D22:F22"/>
    <mergeCell ref="G22:I22"/>
    <mergeCell ref="J22:L22"/>
    <mergeCell ref="M22:O22"/>
    <mergeCell ref="P22:R22"/>
    <mergeCell ref="S22:U22"/>
    <mergeCell ref="V22:X22"/>
    <mergeCell ref="Y22:AA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N22:BP22"/>
    <mergeCell ref="BQ22:BS22"/>
    <mergeCell ref="BT22:BV22"/>
    <mergeCell ref="BW22:BY22"/>
    <mergeCell ref="BZ22:CB22"/>
    <mergeCell ref="CC22:CE22"/>
    <mergeCell ref="CF22:CH22"/>
    <mergeCell ref="CI22:CK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D24:F24"/>
    <mergeCell ref="G24:I24"/>
    <mergeCell ref="J24:L24"/>
    <mergeCell ref="M24:O24"/>
    <mergeCell ref="P24:R24"/>
    <mergeCell ref="S24:U24"/>
    <mergeCell ref="V24:X24"/>
    <mergeCell ref="Y24:AA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N24:BP24"/>
    <mergeCell ref="BQ24:BS24"/>
    <mergeCell ref="BT24:BV24"/>
    <mergeCell ref="BW24:BY24"/>
    <mergeCell ref="BZ24:CB24"/>
    <mergeCell ref="CC24:CE24"/>
    <mergeCell ref="CF24:CH24"/>
    <mergeCell ref="CI24:CK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D26:F26"/>
    <mergeCell ref="G26:I26"/>
    <mergeCell ref="J26:L26"/>
    <mergeCell ref="M26:O26"/>
    <mergeCell ref="P26:R26"/>
    <mergeCell ref="S26:U26"/>
    <mergeCell ref="V26:X26"/>
    <mergeCell ref="Y26:AA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N26:BP26"/>
    <mergeCell ref="BQ26:BS26"/>
    <mergeCell ref="BT26:BV26"/>
    <mergeCell ref="BW26:BY26"/>
    <mergeCell ref="BZ26:CB26"/>
    <mergeCell ref="CC26:CE26"/>
    <mergeCell ref="CF26:CH26"/>
    <mergeCell ref="CI26:CK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D28:F28"/>
    <mergeCell ref="G28:I28"/>
    <mergeCell ref="J28:L28"/>
    <mergeCell ref="M28:O28"/>
    <mergeCell ref="P28:R28"/>
    <mergeCell ref="S28:U28"/>
    <mergeCell ref="V28:X28"/>
    <mergeCell ref="Y28:AA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N28:BP28"/>
    <mergeCell ref="BQ28:BS28"/>
    <mergeCell ref="BT28:BV28"/>
    <mergeCell ref="BW28:BY28"/>
    <mergeCell ref="BZ28:CB28"/>
    <mergeCell ref="CC28:CE28"/>
    <mergeCell ref="CF28:CH28"/>
    <mergeCell ref="CI28:CK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D30:F30"/>
    <mergeCell ref="G30:I30"/>
    <mergeCell ref="J30:L30"/>
    <mergeCell ref="M30:O30"/>
    <mergeCell ref="P30:R30"/>
    <mergeCell ref="S30:U30"/>
    <mergeCell ref="V30:X30"/>
    <mergeCell ref="Y30:AA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N30:BP30"/>
    <mergeCell ref="BQ30:BS30"/>
    <mergeCell ref="BT30:BV30"/>
    <mergeCell ref="BW30:BY30"/>
    <mergeCell ref="BZ30:CB30"/>
    <mergeCell ref="CC30:CE30"/>
    <mergeCell ref="CF30:CH30"/>
    <mergeCell ref="CI30:CK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D32:F32"/>
    <mergeCell ref="G32:I32"/>
    <mergeCell ref="J32:L32"/>
    <mergeCell ref="M32:O32"/>
    <mergeCell ref="P32:R32"/>
    <mergeCell ref="S32:U32"/>
    <mergeCell ref="V32:X32"/>
    <mergeCell ref="Y32:AA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N32:BP32"/>
    <mergeCell ref="BQ32:BS32"/>
    <mergeCell ref="BT32:BV32"/>
    <mergeCell ref="BW32:BY32"/>
    <mergeCell ref="BZ32:CB32"/>
    <mergeCell ref="CC32:CE32"/>
    <mergeCell ref="CF32:CH32"/>
    <mergeCell ref="CI32:CK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D34:F34"/>
    <mergeCell ref="G34:I34"/>
    <mergeCell ref="J34:L34"/>
    <mergeCell ref="M34:O34"/>
    <mergeCell ref="P34:R34"/>
    <mergeCell ref="S34:U34"/>
    <mergeCell ref="V34:X34"/>
    <mergeCell ref="Y34:AA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N34:BP34"/>
    <mergeCell ref="BQ34:BS34"/>
    <mergeCell ref="BT34:BV34"/>
    <mergeCell ref="BW34:BY34"/>
    <mergeCell ref="BZ34:CB34"/>
    <mergeCell ref="CC34:CE34"/>
    <mergeCell ref="CF34:CH34"/>
    <mergeCell ref="CI34:CK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DO51:DQ51"/>
    <mergeCell ref="DK36:DM36"/>
    <mergeCell ref="DN36:DP36"/>
    <mergeCell ref="DK38:DM38"/>
    <mergeCell ref="DN38:DP38"/>
    <mergeCell ref="D36:F36"/>
    <mergeCell ref="G36:I36"/>
    <mergeCell ref="J36:L36"/>
    <mergeCell ref="M36:O36"/>
    <mergeCell ref="P36:R36"/>
    <mergeCell ref="S36:U36"/>
    <mergeCell ref="V36:X36"/>
    <mergeCell ref="Y36:AA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N36:BP36"/>
    <mergeCell ref="BQ36:BS36"/>
    <mergeCell ref="BT36:BV36"/>
    <mergeCell ref="BW36:BY36"/>
    <mergeCell ref="BZ36:CB36"/>
    <mergeCell ref="CC36:CE36"/>
    <mergeCell ref="CF36:CH36"/>
    <mergeCell ref="CI36:CK36"/>
    <mergeCell ref="CS36:CU36"/>
    <mergeCell ref="CV36:CX36"/>
    <mergeCell ref="CY36:DA36"/>
    <mergeCell ref="DB36:DD36"/>
    <mergeCell ref="DE36:DG36"/>
    <mergeCell ref="DH36:DJ36"/>
    <mergeCell ref="D38:F38"/>
    <mergeCell ref="G38:I38"/>
    <mergeCell ref="J38:L38"/>
    <mergeCell ref="M38:O38"/>
    <mergeCell ref="P38:R38"/>
    <mergeCell ref="S38:U38"/>
    <mergeCell ref="V38:X38"/>
    <mergeCell ref="Y38:AA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N38:BP38"/>
    <mergeCell ref="BQ38:BS38"/>
    <mergeCell ref="BT38:BV38"/>
    <mergeCell ref="BW38:BY38"/>
    <mergeCell ref="BZ38:CB38"/>
    <mergeCell ref="CC38:CE38"/>
    <mergeCell ref="CF38:CH38"/>
    <mergeCell ref="CI38:CK38"/>
    <mergeCell ref="CS38:CU38"/>
    <mergeCell ref="CV38:CX38"/>
    <mergeCell ref="CY38:DA38"/>
    <mergeCell ref="DB38:DD38"/>
    <mergeCell ref="DE38:DG38"/>
    <mergeCell ref="DH38:DJ38"/>
    <mergeCell ref="D40:F40"/>
    <mergeCell ref="G40:I40"/>
    <mergeCell ref="J40:L40"/>
    <mergeCell ref="M40:O40"/>
    <mergeCell ref="P40:R40"/>
    <mergeCell ref="S40:U40"/>
    <mergeCell ref="V40:X40"/>
    <mergeCell ref="Y40:AA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BN40:BP40"/>
    <mergeCell ref="BQ40:BS40"/>
    <mergeCell ref="BT40:BV40"/>
    <mergeCell ref="BW40:BY40"/>
    <mergeCell ref="BZ40:CB40"/>
    <mergeCell ref="CC40:CE40"/>
    <mergeCell ref="CF40:CH40"/>
    <mergeCell ref="CI40:CK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D42:F42"/>
    <mergeCell ref="G42:I42"/>
    <mergeCell ref="J42:L42"/>
    <mergeCell ref="M42:O42"/>
    <mergeCell ref="P42:R42"/>
    <mergeCell ref="S42:U42"/>
    <mergeCell ref="V42:X42"/>
    <mergeCell ref="Y42:AA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BN42:BP42"/>
    <mergeCell ref="BQ42:BS42"/>
    <mergeCell ref="BT42:BV42"/>
    <mergeCell ref="BW42:BY42"/>
    <mergeCell ref="BZ42:CB42"/>
    <mergeCell ref="CC42:CE42"/>
    <mergeCell ref="CF42:CH42"/>
    <mergeCell ref="CI42:CK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D44:F44"/>
    <mergeCell ref="G44:I44"/>
    <mergeCell ref="J44:L44"/>
    <mergeCell ref="M44:O44"/>
    <mergeCell ref="P44:R44"/>
    <mergeCell ref="S44:U44"/>
    <mergeCell ref="V44:X44"/>
    <mergeCell ref="Y44:AA44"/>
    <mergeCell ref="AI44:AK44"/>
    <mergeCell ref="AL44:AN44"/>
    <mergeCell ref="AO44:AQ44"/>
    <mergeCell ref="AR44:AT44"/>
    <mergeCell ref="AU44:AW44"/>
    <mergeCell ref="AX44:AZ44"/>
    <mergeCell ref="BA44:BC44"/>
    <mergeCell ref="BD44:BF44"/>
    <mergeCell ref="BZ44:CB44"/>
    <mergeCell ref="BN44:BP44"/>
    <mergeCell ref="BQ44:BS44"/>
    <mergeCell ref="BT44:BV44"/>
    <mergeCell ref="BW44:BY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5"/>
  <sheetViews>
    <sheetView showGridLines="0" tabSelected="1" view="pageBreakPreview" zoomScaleSheetLayoutView="100" zoomScalePageLayoutView="0" workbookViewId="0" topLeftCell="B1">
      <selection activeCell="U30" sqref="U30"/>
    </sheetView>
  </sheetViews>
  <sheetFormatPr defaultColWidth="0.875" defaultRowHeight="12.75"/>
  <cols>
    <col min="1" max="1" width="0" style="57" hidden="1" customWidth="1"/>
    <col min="2" max="16384" width="0.875" style="57" customWidth="1"/>
  </cols>
  <sheetData>
    <row r="1" spans="1:121" s="59" customFormat="1" ht="14.25" customHeight="1">
      <c r="A1" s="57" t="s">
        <v>119</v>
      </c>
      <c r="B1" s="149"/>
      <c r="C1" s="149"/>
      <c r="D1" s="14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Z1" s="149"/>
      <c r="AA1" s="149"/>
      <c r="AB1" s="149"/>
      <c r="AE1" s="60"/>
      <c r="AF1" s="60"/>
      <c r="AG1" s="60"/>
      <c r="AH1" s="60"/>
      <c r="AI1" s="60"/>
      <c r="AJ1" s="60"/>
      <c r="AK1" s="60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X1" s="58"/>
      <c r="BY1" s="58"/>
      <c r="BZ1" s="58"/>
      <c r="CA1" s="58"/>
      <c r="CB1" s="58"/>
      <c r="CC1" s="58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</row>
    <row r="2" spans="2:121" s="59" customFormat="1" ht="3" customHeight="1">
      <c r="B2" s="67"/>
      <c r="C2" s="67"/>
      <c r="D2" s="6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Z2" s="58"/>
      <c r="AA2" s="58"/>
      <c r="AB2" s="58"/>
      <c r="AD2" s="68"/>
      <c r="AE2" s="60"/>
      <c r="AF2" s="60"/>
      <c r="AG2" s="60"/>
      <c r="AH2" s="60"/>
      <c r="AI2" s="60"/>
      <c r="AJ2" s="60"/>
      <c r="AK2" s="60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V2" s="58"/>
      <c r="BW2" s="58"/>
      <c r="BX2" s="58"/>
      <c r="BY2" s="58"/>
      <c r="BZ2" s="58"/>
      <c r="CA2" s="58"/>
      <c r="CB2" s="58"/>
      <c r="CC2" s="69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</row>
    <row r="3" spans="2:121" s="59" customFormat="1" ht="4.5" customHeight="1">
      <c r="B3" s="67"/>
      <c r="C3" s="67"/>
      <c r="D3" s="6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Z3" s="58"/>
      <c r="AA3" s="58"/>
      <c r="AB3" s="58"/>
      <c r="AD3" s="70"/>
      <c r="AE3" s="70"/>
      <c r="AF3" s="70"/>
      <c r="AG3" s="70"/>
      <c r="AH3" s="70"/>
      <c r="AI3" s="70"/>
      <c r="AJ3" s="70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69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</row>
    <row r="4" spans="2:121" s="59" customFormat="1" ht="17.25" customHeight="1">
      <c r="B4" s="71"/>
      <c r="C4" s="71"/>
      <c r="D4" s="7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Z4" s="58"/>
      <c r="AA4" s="58"/>
      <c r="AB4" s="58"/>
      <c r="BM4" s="151" t="s">
        <v>0</v>
      </c>
      <c r="BN4" s="151"/>
      <c r="BO4" s="151"/>
      <c r="BP4" s="151"/>
      <c r="BQ4" s="151"/>
      <c r="BR4" s="151"/>
      <c r="BS4" s="150" t="str">
        <f>MID(A1,1,1)</f>
        <v>0</v>
      </c>
      <c r="BT4" s="150"/>
      <c r="BU4" s="150"/>
      <c r="BV4" s="150" t="str">
        <f>MID(A1,2,1)</f>
        <v>0</v>
      </c>
      <c r="BW4" s="150"/>
      <c r="BX4" s="150"/>
      <c r="BY4" s="150" t="str">
        <f>MID(A1,3,1)</f>
        <v>4</v>
      </c>
      <c r="BZ4" s="150"/>
      <c r="CA4" s="150"/>
      <c r="CB4" s="72"/>
      <c r="CC4" s="72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</row>
    <row r="5" spans="2:121" s="59" customFormat="1" ht="11.2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CA5" s="58"/>
      <c r="CB5" s="58"/>
      <c r="CC5" s="58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</row>
    <row r="6" spans="2:121" s="59" customFormat="1" ht="9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CA6" s="58"/>
      <c r="CB6" s="58"/>
      <c r="CC6" s="58"/>
      <c r="CD6" s="58"/>
      <c r="CE6" s="58"/>
      <c r="CF6" s="58"/>
      <c r="CG6" s="58"/>
      <c r="CH6" s="58"/>
      <c r="CI6" s="58"/>
      <c r="CJ6" s="73"/>
      <c r="CK6" s="73"/>
      <c r="CL6" s="73"/>
      <c r="CM6" s="73"/>
      <c r="CN6" s="73"/>
      <c r="CO6" s="73"/>
      <c r="CP6" s="73"/>
      <c r="CQ6" s="73"/>
      <c r="CR6" s="73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</row>
    <row r="7" spans="2:121" s="78" customFormat="1" ht="14.25" customHeight="1">
      <c r="B7" s="76"/>
      <c r="C7" s="76"/>
      <c r="D7" s="76"/>
      <c r="E7" s="76"/>
      <c r="F7" s="76"/>
      <c r="G7" s="76"/>
      <c r="H7" s="76"/>
      <c r="I7" s="76"/>
      <c r="J7" s="76"/>
      <c r="K7" s="76"/>
      <c r="O7" s="76"/>
      <c r="P7" s="76"/>
      <c r="Q7" s="76"/>
      <c r="R7" s="57"/>
      <c r="S7" s="57"/>
      <c r="T7" s="57"/>
      <c r="U7" s="57"/>
      <c r="V7" s="57"/>
      <c r="W7" s="57"/>
      <c r="X7" s="57"/>
      <c r="Y7" s="57"/>
      <c r="Z7" s="5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80" t="s">
        <v>21</v>
      </c>
    </row>
    <row r="8" spans="2:121" s="78" customFormat="1" ht="13.5" customHeight="1">
      <c r="B8" s="82"/>
      <c r="C8" s="82"/>
      <c r="D8" s="82"/>
      <c r="E8" s="82"/>
      <c r="F8" s="82"/>
      <c r="G8" s="82"/>
      <c r="H8" s="82"/>
      <c r="I8" s="82"/>
      <c r="J8" s="82"/>
      <c r="K8" s="82"/>
      <c r="O8" s="82"/>
      <c r="P8" s="82"/>
      <c r="Q8" s="82"/>
      <c r="R8" s="83"/>
      <c r="S8" s="83"/>
      <c r="T8" s="83"/>
      <c r="U8" s="83"/>
      <c r="V8" s="83"/>
      <c r="W8" s="8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42" t="s">
        <v>59</v>
      </c>
    </row>
    <row r="9" spans="2:121" s="109" customFormat="1" ht="12" customHeight="1">
      <c r="B9" s="107"/>
      <c r="C9" s="108"/>
      <c r="D9" s="108"/>
      <c r="E9" s="108"/>
      <c r="F9" s="108"/>
      <c r="G9" s="108"/>
      <c r="H9" s="108"/>
      <c r="I9" s="108"/>
      <c r="J9" s="108"/>
      <c r="K9" s="108"/>
      <c r="O9" s="108"/>
      <c r="P9" s="108"/>
      <c r="Q9" s="108"/>
      <c r="R9" s="108"/>
      <c r="S9" s="108"/>
      <c r="T9" s="108"/>
      <c r="U9" s="108"/>
      <c r="V9" s="108"/>
      <c r="W9" s="108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110"/>
      <c r="CW9" s="110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42"/>
    </row>
    <row r="10" spans="18:121" s="40" customFormat="1" ht="12" customHeight="1"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</row>
    <row r="11" spans="2:121" s="41" customFormat="1" ht="18" customHeight="1">
      <c r="B11" s="157" t="s">
        <v>63</v>
      </c>
      <c r="C11" s="157"/>
      <c r="D11" s="157"/>
      <c r="E11" s="157"/>
      <c r="F11" s="157"/>
      <c r="G11" s="157"/>
      <c r="H11" s="157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7" t="s">
        <v>7</v>
      </c>
      <c r="DQ11" s="157"/>
    </row>
    <row r="12" spans="2:121" s="41" customFormat="1" ht="12" customHeight="1">
      <c r="B12" s="40"/>
      <c r="C12" s="40"/>
      <c r="D12" s="40"/>
      <c r="E12" s="40"/>
      <c r="F12" s="40"/>
      <c r="G12" s="40"/>
      <c r="H12" s="40"/>
      <c r="I12" s="156" t="s">
        <v>8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40"/>
      <c r="DQ12" s="40"/>
    </row>
    <row r="13" spans="2:121" s="41" customFormat="1" ht="12" customHeight="1">
      <c r="B13" s="40"/>
      <c r="C13" s="40"/>
      <c r="D13" s="40"/>
      <c r="E13" s="40"/>
      <c r="F13" s="40" t="s">
        <v>60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</row>
    <row r="14" spans="2:121" s="41" customFormat="1" ht="10.5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111"/>
      <c r="N14" s="111"/>
      <c r="O14" s="111"/>
      <c r="P14" s="40"/>
      <c r="Q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</row>
    <row r="15" spans="2:121" s="41" customFormat="1" ht="12" customHeight="1">
      <c r="B15" s="40"/>
      <c r="C15" s="40"/>
      <c r="D15" s="40"/>
      <c r="E15" s="40"/>
      <c r="F15" s="40" t="s">
        <v>80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</row>
    <row r="16" spans="2:121" s="41" customFormat="1" ht="12" customHeight="1">
      <c r="B16" s="40"/>
      <c r="C16" s="40"/>
      <c r="D16" s="40"/>
      <c r="E16" s="40"/>
      <c r="F16" s="40" t="s">
        <v>73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</row>
    <row r="17" spans="2:121" s="41" customFormat="1" ht="6" customHeight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</row>
    <row r="18" spans="2:121" s="41" customFormat="1" ht="12" customHeight="1">
      <c r="B18" s="40"/>
      <c r="C18" s="40"/>
      <c r="D18" s="40"/>
      <c r="E18" s="40"/>
      <c r="F18" s="40" t="s">
        <v>77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</row>
    <row r="19" spans="2:121" s="41" customFormat="1" ht="12" customHeight="1">
      <c r="B19" s="40"/>
      <c r="C19" s="40"/>
      <c r="D19" s="40"/>
      <c r="E19" s="40"/>
      <c r="F19" s="40" t="s">
        <v>78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</row>
    <row r="20" spans="2:121" s="41" customFormat="1" ht="17.25" customHeigh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</row>
    <row r="21" spans="2:121" s="41" customFormat="1" ht="3" customHeight="1">
      <c r="B21" s="40"/>
      <c r="C21" s="40"/>
      <c r="D21" s="40"/>
      <c r="E21" s="40"/>
      <c r="F21" s="40"/>
      <c r="G21" s="40"/>
      <c r="H21" s="40"/>
      <c r="K21" s="40"/>
      <c r="L21" s="40"/>
      <c r="M21" s="40"/>
      <c r="N21" s="40"/>
      <c r="O21" s="40"/>
      <c r="S21" s="154" t="s">
        <v>9</v>
      </c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</row>
    <row r="22" spans="2:123" s="41" customFormat="1" ht="17.25" customHeight="1">
      <c r="B22" s="40"/>
      <c r="C22" s="40"/>
      <c r="D22" s="40"/>
      <c r="E22" s="40"/>
      <c r="F22" s="40"/>
      <c r="G22" s="40"/>
      <c r="K22" s="141" t="str">
        <f>MID(fields!A39,1,1)</f>
        <v>1</v>
      </c>
      <c r="L22" s="142"/>
      <c r="M22" s="140"/>
      <c r="N22" s="40"/>
      <c r="O22" s="40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</row>
    <row r="23" spans="2:123" s="41" customFormat="1" ht="12" customHeight="1">
      <c r="B23" s="40"/>
      <c r="C23" s="40"/>
      <c r="D23" s="40"/>
      <c r="E23" s="40"/>
      <c r="F23" s="40"/>
      <c r="G23" s="40"/>
      <c r="H23" s="40"/>
      <c r="K23" s="40"/>
      <c r="L23" s="40"/>
      <c r="M23" s="40"/>
      <c r="N23" s="40"/>
      <c r="O23" s="40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</row>
    <row r="24" spans="2:123" s="41" customFormat="1" ht="9" customHeight="1">
      <c r="B24" s="40"/>
      <c r="C24" s="40"/>
      <c r="D24" s="40"/>
      <c r="E24" s="40"/>
      <c r="F24" s="40"/>
      <c r="G24" s="40"/>
      <c r="H24" s="40"/>
      <c r="K24" s="40"/>
      <c r="L24" s="40"/>
      <c r="M24" s="40"/>
      <c r="N24" s="40"/>
      <c r="O24" s="40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</row>
    <row r="25" spans="2:123" s="41" customFormat="1" ht="16.5" customHeight="1">
      <c r="B25" s="40"/>
      <c r="C25" s="40"/>
      <c r="D25" s="40"/>
      <c r="E25" s="40"/>
      <c r="F25" s="40"/>
      <c r="G25" s="40"/>
      <c r="H25" s="40"/>
      <c r="K25" s="40"/>
      <c r="L25" s="40"/>
      <c r="M25" s="40"/>
      <c r="N25" s="40"/>
      <c r="O25" s="40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</row>
    <row r="26" spans="2:123" s="41" customFormat="1" ht="17.25" customHeight="1">
      <c r="B26" s="40"/>
      <c r="C26" s="40"/>
      <c r="D26" s="40"/>
      <c r="E26" s="105" t="s">
        <v>61</v>
      </c>
      <c r="F26" s="40"/>
      <c r="G26" s="40"/>
      <c r="H26" s="40"/>
      <c r="K26" s="40"/>
      <c r="L26" s="40"/>
      <c r="M26" s="40"/>
      <c r="N26" s="40"/>
      <c r="O26" s="40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86" t="s">
        <v>64</v>
      </c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29" t="str">
        <f>MID(fields!A40,1,1)</f>
        <v>+</v>
      </c>
      <c r="AR26" s="129"/>
      <c r="AS26" s="129"/>
      <c r="AT26" s="129" t="str">
        <f>MID(fields!A40,2,1)</f>
        <v>7</v>
      </c>
      <c r="AU26" s="129"/>
      <c r="AV26" s="129"/>
      <c r="AW26" s="129" t="str">
        <f>MID(fields!A40,3,1)</f>
        <v>(</v>
      </c>
      <c r="AX26" s="129"/>
      <c r="AY26" s="129"/>
      <c r="AZ26" s="129" t="str">
        <f>MID(fields!A40,4,1)</f>
        <v>9</v>
      </c>
      <c r="BA26" s="129"/>
      <c r="BB26" s="129"/>
      <c r="BC26" s="139" t="s">
        <v>108</v>
      </c>
      <c r="BD26" s="129"/>
      <c r="BE26" s="129"/>
      <c r="BF26" s="139" t="s">
        <v>108</v>
      </c>
      <c r="BG26" s="129"/>
      <c r="BH26" s="129"/>
      <c r="BI26" s="129" t="str">
        <f>MID(fields!A40,7,1)</f>
        <v>)</v>
      </c>
      <c r="BJ26" s="129"/>
      <c r="BK26" s="129"/>
      <c r="BL26" s="139" t="s">
        <v>2</v>
      </c>
      <c r="BM26" s="129"/>
      <c r="BN26" s="129"/>
      <c r="BO26" s="139" t="s">
        <v>39</v>
      </c>
      <c r="BP26" s="129"/>
      <c r="BQ26" s="129"/>
      <c r="BR26" s="139" t="s">
        <v>83</v>
      </c>
      <c r="BS26" s="129"/>
      <c r="BT26" s="129"/>
      <c r="BU26" s="139" t="s">
        <v>128</v>
      </c>
      <c r="BV26" s="129"/>
      <c r="BW26" s="129"/>
      <c r="BX26" s="139" t="s">
        <v>129</v>
      </c>
      <c r="BY26" s="129"/>
      <c r="BZ26" s="129"/>
      <c r="CA26" s="139" t="s">
        <v>130</v>
      </c>
      <c r="CB26" s="129"/>
      <c r="CC26" s="129"/>
      <c r="CD26" s="139" t="s">
        <v>131</v>
      </c>
      <c r="CE26" s="129"/>
      <c r="CF26" s="129"/>
      <c r="CG26" s="129">
        <f>MID(fields!A40,15,1)</f>
      </c>
      <c r="CH26" s="129"/>
      <c r="CI26" s="129"/>
      <c r="CJ26" s="129">
        <f>MID(fields!A40,16,1)</f>
      </c>
      <c r="CK26" s="129"/>
      <c r="CL26" s="129"/>
      <c r="CM26" s="129">
        <f>MID(fields!A40,17,1)</f>
      </c>
      <c r="CN26" s="129"/>
      <c r="CO26" s="129"/>
      <c r="CP26" s="129">
        <f>MID(fields!A40,18,1)</f>
      </c>
      <c r="CQ26" s="129"/>
      <c r="CR26" s="129"/>
      <c r="CS26" s="129">
        <f>MID(fields!A40,19,1)</f>
      </c>
      <c r="CT26" s="129"/>
      <c r="CU26" s="129"/>
      <c r="CV26" s="129">
        <f>MID(fields!A40,20,1)</f>
      </c>
      <c r="CW26" s="129"/>
      <c r="CX26" s="129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</row>
    <row r="27" spans="2:123" s="41" customFormat="1" ht="9.75" customHeight="1">
      <c r="B27" s="40"/>
      <c r="C27" s="40"/>
      <c r="D27" s="40"/>
      <c r="E27" s="40"/>
      <c r="F27" s="40"/>
      <c r="G27" s="40"/>
      <c r="H27" s="40"/>
      <c r="K27" s="40"/>
      <c r="L27" s="40"/>
      <c r="M27" s="40"/>
      <c r="N27" s="40"/>
      <c r="O27" s="40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</row>
    <row r="28" spans="2:123" s="41" customFormat="1" ht="17.25" customHeight="1">
      <c r="B28" s="40"/>
      <c r="C28" s="40"/>
      <c r="D28" s="40"/>
      <c r="E28" s="86" t="s">
        <v>62</v>
      </c>
      <c r="F28" s="40"/>
      <c r="G28" s="40"/>
      <c r="H28" s="40"/>
      <c r="K28" s="40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>
        <f>MID(fields!A41,22,1)</f>
      </c>
      <c r="BY28" s="129"/>
      <c r="BZ28" s="129"/>
      <c r="CA28" s="129">
        <f>MID(fields!A41,23,1)</f>
      </c>
      <c r="CB28" s="129"/>
      <c r="CC28" s="129"/>
      <c r="CD28" s="129">
        <f>MID(fields!A41,24,1)</f>
      </c>
      <c r="CE28" s="129"/>
      <c r="CF28" s="129"/>
      <c r="CG28" s="129">
        <f>MID(fields!A41,25,1)</f>
      </c>
      <c r="CH28" s="129"/>
      <c r="CI28" s="129"/>
      <c r="CJ28" s="129">
        <f>MID(fields!A41,26,1)</f>
      </c>
      <c r="CK28" s="129"/>
      <c r="CL28" s="129"/>
      <c r="CM28" s="129">
        <f>MID(fields!A41,27,1)</f>
      </c>
      <c r="CN28" s="129"/>
      <c r="CO28" s="129"/>
      <c r="CP28" s="129">
        <f>MID(fields!A41,28,1)</f>
      </c>
      <c r="CQ28" s="129"/>
      <c r="CR28" s="129"/>
      <c r="CS28" s="129">
        <f>MID(fields!A41,29,1)</f>
      </c>
      <c r="CT28" s="129"/>
      <c r="CU28" s="129"/>
      <c r="CV28" s="129">
        <f>MID(fields!A41,30,1)</f>
      </c>
      <c r="CW28" s="129"/>
      <c r="CX28" s="129"/>
      <c r="CY28" s="129">
        <f>MID(fields!A41,31,1)</f>
      </c>
      <c r="CZ28" s="129"/>
      <c r="DA28" s="129"/>
      <c r="DB28" s="129">
        <f>MID(fields!A41,32,1)</f>
      </c>
      <c r="DC28" s="129"/>
      <c r="DD28" s="129"/>
      <c r="DE28" s="129">
        <f>MID(fields!A41,33,1)</f>
      </c>
      <c r="DF28" s="129"/>
      <c r="DG28" s="129"/>
      <c r="DH28" s="129">
        <f>MID(fields!A41,34,1)</f>
      </c>
      <c r="DI28" s="129"/>
      <c r="DJ28" s="129"/>
      <c r="DK28" s="129">
        <f>MID(fields!A41,35,1)</f>
      </c>
      <c r="DL28" s="129"/>
      <c r="DM28" s="129"/>
      <c r="DN28" s="112"/>
      <c r="DO28" s="112"/>
      <c r="DP28" s="112"/>
      <c r="DQ28" s="112"/>
      <c r="DR28" s="112"/>
      <c r="DS28" s="112"/>
    </row>
    <row r="29" spans="2:123" s="41" customFormat="1" ht="21.75" customHeight="1">
      <c r="B29" s="40"/>
      <c r="C29" s="40"/>
      <c r="D29" s="40"/>
      <c r="E29" s="40"/>
      <c r="F29" s="40"/>
      <c r="G29" s="40"/>
      <c r="H29" s="40"/>
      <c r="K29" s="40"/>
      <c r="DM29" s="112"/>
      <c r="DN29" s="112"/>
      <c r="DO29" s="112"/>
      <c r="DP29" s="112"/>
      <c r="DQ29" s="112"/>
      <c r="DR29" s="112"/>
      <c r="DS29" s="112"/>
    </row>
    <row r="30" spans="2:121" s="41" customFormat="1" ht="18" customHeight="1">
      <c r="B30" s="40"/>
      <c r="C30" s="40"/>
      <c r="D30" s="40"/>
      <c r="E30" s="40"/>
      <c r="F30" s="40"/>
      <c r="G30" s="40"/>
      <c r="H30" s="40"/>
      <c r="I30" s="40"/>
      <c r="J30" s="40"/>
      <c r="BO30" s="41" t="s">
        <v>65</v>
      </c>
      <c r="CF30" s="40"/>
      <c r="CG30" s="40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40"/>
      <c r="DQ30" s="40"/>
    </row>
    <row r="31" spans="2:121" s="41" customFormat="1" ht="11.25" customHeight="1">
      <c r="B31" s="40"/>
      <c r="C31" s="40"/>
      <c r="D31" s="40"/>
      <c r="E31" s="40"/>
      <c r="F31" s="40"/>
      <c r="G31" s="40"/>
      <c r="H31" s="40"/>
      <c r="I31" s="40"/>
      <c r="J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</row>
    <row r="32" spans="2:121" s="41" customFormat="1" ht="12.75" customHeight="1">
      <c r="B32" s="39" t="s">
        <v>70</v>
      </c>
      <c r="C32" s="40"/>
      <c r="D32" s="40"/>
      <c r="E32" s="40"/>
      <c r="F32" s="40"/>
      <c r="G32" s="40"/>
      <c r="H32" s="40"/>
      <c r="I32" s="40"/>
      <c r="J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</row>
    <row r="33" spans="2:121" s="41" customFormat="1" ht="12.75" customHeight="1">
      <c r="B33" s="40"/>
      <c r="C33" s="40"/>
      <c r="D33" s="40"/>
      <c r="E33" s="40"/>
      <c r="F33" s="39" t="s">
        <v>69</v>
      </c>
      <c r="G33" s="40"/>
      <c r="H33" s="40"/>
      <c r="I33" s="40"/>
      <c r="J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</row>
    <row r="34" spans="2:121" s="41" customFormat="1" ht="31.5" customHeight="1"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40"/>
    </row>
    <row r="35" spans="2:121" s="41" customFormat="1" ht="18" customHeight="1">
      <c r="B35" s="156" t="s">
        <v>71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O35" s="156" t="s">
        <v>72</v>
      </c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40"/>
    </row>
    <row r="36" spans="2:121" s="41" customFormat="1" ht="9" customHeight="1">
      <c r="B36" s="40"/>
      <c r="C36" s="40"/>
      <c r="D36" s="40"/>
      <c r="E36" s="40"/>
      <c r="F36" s="40"/>
      <c r="G36" s="40"/>
      <c r="H36" s="40"/>
      <c r="I36" s="40"/>
      <c r="J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</row>
    <row r="37" spans="2:121" s="41" customFormat="1" ht="12" customHeight="1">
      <c r="B37" s="39" t="s">
        <v>66</v>
      </c>
      <c r="C37" s="40"/>
      <c r="D37" s="40"/>
      <c r="E37" s="40"/>
      <c r="F37" s="40"/>
      <c r="G37" s="40"/>
      <c r="H37" s="40"/>
      <c r="I37" s="40"/>
      <c r="J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</row>
    <row r="38" spans="2:121" s="41" customFormat="1" ht="15.75" customHeight="1">
      <c r="B38" s="40"/>
      <c r="C38" s="40"/>
      <c r="D38" s="40"/>
      <c r="E38" s="40"/>
      <c r="F38" s="40"/>
      <c r="G38" s="40"/>
      <c r="H38" s="40"/>
      <c r="I38" s="40"/>
      <c r="J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</row>
    <row r="39" spans="3:121" s="41" customFormat="1" ht="12" customHeight="1">
      <c r="C39" s="40"/>
      <c r="E39" s="40"/>
      <c r="F39" s="40" t="s">
        <v>67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</row>
    <row r="40" spans="2:121" s="41" customFormat="1" ht="10.5" customHeigh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</row>
    <row r="41" spans="2:121" s="41" customFormat="1" ht="3.75" customHeight="1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S41" s="154" t="s">
        <v>10</v>
      </c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</row>
    <row r="42" spans="2:121" s="41" customFormat="1" ht="17.25" customHeight="1">
      <c r="B42" s="40"/>
      <c r="C42" s="40"/>
      <c r="D42" s="40"/>
      <c r="E42" s="40"/>
      <c r="F42" s="40"/>
      <c r="G42" s="40"/>
      <c r="K42" s="141"/>
      <c r="L42" s="142"/>
      <c r="M42" s="140"/>
      <c r="N42" s="40"/>
      <c r="O42" s="40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</row>
    <row r="43" spans="2:121" s="41" customFormat="1" ht="12" customHeight="1">
      <c r="B43" s="40"/>
      <c r="C43" s="40"/>
      <c r="D43" s="40"/>
      <c r="E43" s="40"/>
      <c r="F43" s="40"/>
      <c r="G43" s="40"/>
      <c r="H43" s="40"/>
      <c r="I43" s="40"/>
      <c r="N43" s="40"/>
      <c r="O43" s="40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</row>
    <row r="44" spans="2:121" s="41" customFormat="1" ht="7.5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</row>
    <row r="45" spans="2:121" s="41" customFormat="1" ht="14.25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</row>
    <row r="46" spans="3:121" s="41" customFormat="1" ht="17.25" customHeight="1">
      <c r="C46" s="40"/>
      <c r="D46" s="40"/>
      <c r="E46" s="40"/>
      <c r="F46" s="86" t="s">
        <v>68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41"/>
      <c r="BT46" s="142"/>
      <c r="BU46" s="140"/>
      <c r="BV46" s="141"/>
      <c r="BW46" s="142"/>
      <c r="BX46" s="140"/>
      <c r="BY46" s="141"/>
      <c r="BZ46" s="142"/>
      <c r="CA46" s="140"/>
      <c r="CB46" s="141"/>
      <c r="CC46" s="142"/>
      <c r="CD46" s="140"/>
      <c r="CE46" s="141"/>
      <c r="CF46" s="142"/>
      <c r="CG46" s="140"/>
      <c r="CH46" s="141"/>
      <c r="CI46" s="142"/>
      <c r="CJ46" s="140"/>
      <c r="CK46" s="141"/>
      <c r="CL46" s="142"/>
      <c r="CM46" s="140"/>
      <c r="CN46" s="141"/>
      <c r="CO46" s="142"/>
      <c r="CP46" s="140"/>
      <c r="CQ46" s="141"/>
      <c r="CR46" s="142"/>
      <c r="CS46" s="140"/>
      <c r="CT46" s="141"/>
      <c r="CU46" s="142"/>
      <c r="CV46" s="140"/>
      <c r="CW46" s="141"/>
      <c r="CX46" s="142"/>
      <c r="CY46" s="140"/>
      <c r="CZ46" s="141"/>
      <c r="DA46" s="142"/>
      <c r="DB46" s="140"/>
      <c r="DI46" s="40"/>
      <c r="DJ46" s="40"/>
      <c r="DK46" s="40"/>
      <c r="DL46" s="40"/>
      <c r="DM46" s="40"/>
      <c r="DN46" s="40"/>
      <c r="DO46" s="40"/>
      <c r="DP46" s="40"/>
      <c r="DQ46" s="40"/>
    </row>
    <row r="47" spans="2:121" s="41" customFormat="1" ht="15.75" customHeight="1">
      <c r="B47" s="40"/>
      <c r="C47" s="40"/>
      <c r="D47" s="40"/>
      <c r="E47" s="40"/>
      <c r="F47" s="40"/>
      <c r="G47" s="40"/>
      <c r="H47" s="40"/>
      <c r="I47" s="40"/>
      <c r="J47" s="40"/>
      <c r="DP47" s="40"/>
      <c r="DQ47" s="40"/>
    </row>
    <row r="48" spans="2:121" s="41" customFormat="1" ht="15" customHeight="1">
      <c r="B48" s="40"/>
      <c r="C48" s="40"/>
      <c r="D48" s="40"/>
      <c r="E48" s="40"/>
      <c r="F48" s="40"/>
      <c r="G48" s="40"/>
      <c r="H48" s="40"/>
      <c r="I48" s="40"/>
      <c r="J48" s="40"/>
      <c r="DP48" s="40"/>
      <c r="DQ48" s="40"/>
    </row>
    <row r="49" spans="2:121" s="41" customFormat="1" ht="12.75" customHeight="1">
      <c r="B49" s="40"/>
      <c r="C49" s="40"/>
      <c r="D49" s="40"/>
      <c r="E49" s="40"/>
      <c r="F49" s="40"/>
      <c r="G49" s="40"/>
      <c r="H49" s="40"/>
      <c r="I49" s="40"/>
      <c r="J49" s="40"/>
      <c r="DP49" s="40"/>
      <c r="DQ49" s="40"/>
    </row>
    <row r="50" spans="2:121" s="41" customFormat="1" ht="12.75" customHeight="1">
      <c r="B50" s="40"/>
      <c r="C50" s="40"/>
      <c r="D50" s="40"/>
      <c r="E50" s="40"/>
      <c r="F50" s="40"/>
      <c r="G50" s="40"/>
      <c r="H50" s="40"/>
      <c r="I50" s="40"/>
      <c r="J50" s="40"/>
      <c r="DP50" s="40"/>
      <c r="DQ50" s="40"/>
    </row>
    <row r="51" spans="2:121" s="41" customFormat="1" ht="12.75" customHeight="1">
      <c r="B51" s="40"/>
      <c r="C51" s="40"/>
      <c r="D51" s="40"/>
      <c r="E51" s="40"/>
      <c r="F51" s="40"/>
      <c r="G51" s="40"/>
      <c r="H51" s="40"/>
      <c r="I51" s="40"/>
      <c r="J51" s="40"/>
      <c r="DP51" s="40"/>
      <c r="DQ51" s="40"/>
    </row>
    <row r="52" spans="2:121" s="41" customFormat="1" ht="12.75" customHeight="1">
      <c r="B52" s="40"/>
      <c r="C52" s="40"/>
      <c r="D52" s="40"/>
      <c r="E52" s="40"/>
      <c r="F52" s="40"/>
      <c r="G52" s="40"/>
      <c r="H52" s="40"/>
      <c r="I52" s="40"/>
      <c r="J52" s="40"/>
      <c r="DP52" s="40"/>
      <c r="DQ52" s="40"/>
    </row>
    <row r="53" spans="2:121" s="41" customFormat="1" ht="12.75" customHeight="1">
      <c r="B53" s="40"/>
      <c r="C53" s="40"/>
      <c r="D53" s="40"/>
      <c r="E53" s="40"/>
      <c r="F53" s="40"/>
      <c r="G53" s="40"/>
      <c r="H53" s="40"/>
      <c r="I53" s="40"/>
      <c r="J53" s="40"/>
      <c r="DP53" s="40"/>
      <c r="DQ53" s="40"/>
    </row>
    <row r="54" spans="2:121" s="41" customFormat="1" ht="12.75" customHeight="1">
      <c r="B54" s="40"/>
      <c r="C54" s="40"/>
      <c r="D54" s="40"/>
      <c r="E54" s="40"/>
      <c r="F54" s="40"/>
      <c r="G54" s="40"/>
      <c r="H54" s="40"/>
      <c r="I54" s="40"/>
      <c r="J54" s="40"/>
      <c r="DP54" s="40"/>
      <c r="DQ54" s="40"/>
    </row>
    <row r="55" spans="2:121" s="41" customFormat="1" ht="12.75" customHeight="1">
      <c r="B55" s="40"/>
      <c r="C55" s="40"/>
      <c r="D55" s="40"/>
      <c r="E55" s="40"/>
      <c r="F55" s="40"/>
      <c r="G55" s="40"/>
      <c r="H55" s="40"/>
      <c r="I55" s="40"/>
      <c r="J55" s="40"/>
      <c r="DP55" s="40"/>
      <c r="DQ55" s="40"/>
    </row>
    <row r="56" spans="2:121" s="41" customFormat="1" ht="12" customHeight="1">
      <c r="B56" s="40"/>
      <c r="C56" s="40"/>
      <c r="D56" s="40"/>
      <c r="E56" s="40"/>
      <c r="F56" s="40"/>
      <c r="G56" s="40"/>
      <c r="H56" s="40"/>
      <c r="I56" s="40"/>
      <c r="J56" s="40"/>
      <c r="DP56" s="40"/>
      <c r="DQ56" s="40"/>
    </row>
    <row r="57" spans="2:121" s="41" customFormat="1" ht="12" customHeight="1">
      <c r="B57" s="40"/>
      <c r="C57" s="40"/>
      <c r="D57" s="40"/>
      <c r="E57" s="40"/>
      <c r="F57" s="40"/>
      <c r="G57" s="40"/>
      <c r="H57" s="40"/>
      <c r="I57" s="40"/>
      <c r="J57" s="40"/>
      <c r="DP57" s="40"/>
      <c r="DQ57" s="40"/>
    </row>
    <row r="58" spans="2:121" s="41" customFormat="1" ht="12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</row>
    <row r="59" spans="2:121" s="41" customFormat="1" ht="12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</row>
    <row r="60" spans="2:121" s="41" customFormat="1" ht="12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</row>
    <row r="61" spans="2:121" s="41" customFormat="1" ht="12" customHeight="1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</row>
    <row r="62" spans="2:121" s="41" customFormat="1" ht="12" customHeight="1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</row>
    <row r="63" spans="2:121" s="41" customFormat="1" ht="12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</row>
    <row r="64" spans="2:121" s="41" customFormat="1" ht="12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</row>
    <row r="65" spans="2:121" s="59" customFormat="1" ht="14.25" customHeight="1">
      <c r="B65" s="149"/>
      <c r="C65" s="149"/>
      <c r="D65" s="149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O65" s="149"/>
      <c r="DP65" s="149"/>
      <c r="DQ65" s="149"/>
    </row>
  </sheetData>
  <sheetProtection/>
  <mergeCells count="88">
    <mergeCell ref="B34:AZ34"/>
    <mergeCell ref="CH30:DO30"/>
    <mergeCell ref="BO34:DP34"/>
    <mergeCell ref="BO35:DP35"/>
    <mergeCell ref="B35:AZ35"/>
    <mergeCell ref="CP26:CR26"/>
    <mergeCell ref="CS26:CU26"/>
    <mergeCell ref="CV26:CX26"/>
    <mergeCell ref="CD26:CF26"/>
    <mergeCell ref="CG26:CI26"/>
    <mergeCell ref="CJ26:CL26"/>
    <mergeCell ref="CM26:CO26"/>
    <mergeCell ref="BR26:BT26"/>
    <mergeCell ref="BU26:BW26"/>
    <mergeCell ref="BX26:BZ26"/>
    <mergeCell ref="CA26:CC26"/>
    <mergeCell ref="DK28:DM28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CG28:CI28"/>
    <mergeCell ref="CJ28:CL28"/>
    <mergeCell ref="BO28:BQ28"/>
    <mergeCell ref="BR28:BT28"/>
    <mergeCell ref="BU28:BW28"/>
    <mergeCell ref="BX28:BZ28"/>
    <mergeCell ref="AQ28:AS28"/>
    <mergeCell ref="AT28:AV28"/>
    <mergeCell ref="AW28:AY28"/>
    <mergeCell ref="AZ28:BB28"/>
    <mergeCell ref="CA28:CC28"/>
    <mergeCell ref="CD28:CF28"/>
    <mergeCell ref="P28:R28"/>
    <mergeCell ref="S28:U28"/>
    <mergeCell ref="V28:X28"/>
    <mergeCell ref="AK28:AM28"/>
    <mergeCell ref="B11:H11"/>
    <mergeCell ref="I11:DO11"/>
    <mergeCell ref="BC28:BE28"/>
    <mergeCell ref="BF28:BH28"/>
    <mergeCell ref="BI28:BK28"/>
    <mergeCell ref="BL28:BN28"/>
    <mergeCell ref="CN46:CP46"/>
    <mergeCell ref="CQ46:CS46"/>
    <mergeCell ref="DP11:DQ11"/>
    <mergeCell ref="K22:M22"/>
    <mergeCell ref="S21:DD24"/>
    <mergeCell ref="Y28:AA28"/>
    <mergeCell ref="AB28:AD28"/>
    <mergeCell ref="AE28:AG28"/>
    <mergeCell ref="AH28:AJ28"/>
    <mergeCell ref="M28:O28"/>
    <mergeCell ref="BV46:BX46"/>
    <mergeCell ref="BY46:CA46"/>
    <mergeCell ref="CB46:CD46"/>
    <mergeCell ref="CE46:CG46"/>
    <mergeCell ref="CH46:CJ46"/>
    <mergeCell ref="CK46:CM46"/>
    <mergeCell ref="DO65:DQ65"/>
    <mergeCell ref="B65:D65"/>
    <mergeCell ref="I12:DO12"/>
    <mergeCell ref="CT46:CV46"/>
    <mergeCell ref="CW46:CY46"/>
    <mergeCell ref="CZ46:DB46"/>
    <mergeCell ref="BS46:BU46"/>
    <mergeCell ref="AN28:AP28"/>
    <mergeCell ref="S41:DD44"/>
    <mergeCell ref="K42:M42"/>
    <mergeCell ref="BY4:CA4"/>
    <mergeCell ref="BM4:BR4"/>
    <mergeCell ref="BS4:BU4"/>
    <mergeCell ref="BV4:BX4"/>
    <mergeCell ref="B1:D1"/>
    <mergeCell ref="Z1:AB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791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RSV</cp:lastModifiedBy>
  <cp:lastPrinted>2018-03-15T05:35:42Z</cp:lastPrinted>
  <dcterms:created xsi:type="dcterms:W3CDTF">2011-05-06T12:24:45Z</dcterms:created>
  <dcterms:modified xsi:type="dcterms:W3CDTF">2018-03-20T06:48:07Z</dcterms:modified>
  <cp:category/>
  <cp:version/>
  <cp:contentType/>
  <cp:contentStatus/>
</cp:coreProperties>
</file>